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cuise_plans_planning\2019_CCE\"/>
    </mc:Choice>
  </mc:AlternateContent>
  <bookViews>
    <workbookView xWindow="0" yWindow="0" windowWidth="23040" windowHeight="9408" tabRatio="645"/>
  </bookViews>
  <sheets>
    <sheet name="Atlantis_2019" sheetId="20" r:id="rId1"/>
    <sheet name="Waypoints" sheetId="23" r:id="rId2"/>
    <sheet name="Task Description" sheetId="21" r:id="rId3"/>
    <sheet name="Navy" sheetId="24" r:id="rId4"/>
  </sheets>
  <definedNames>
    <definedName name="_1Excel_BuiltIn_Print_Area_1_1" localSheetId="0">#REF!</definedName>
    <definedName name="_1Excel_BuiltIn_Print_Area_1_1" localSheetId="1">#REF!</definedName>
    <definedName name="_1Excel_BuiltIn_Print_Area_1_1">#REF!</definedName>
    <definedName name="Excel_BuiltIn_Print_Area_1_1_1" localSheetId="0">#REF!</definedName>
    <definedName name="Excel_BuiltIn_Print_Area_1_1_1" localSheetId="1">#REF!</definedName>
    <definedName name="Excel_BuiltIn_Print_Area_1_1_1">#REF!</definedName>
    <definedName name="_xlnm.Print_Area" localSheetId="0">Atlantis_2019!$A$1:$H$58</definedName>
  </definedNames>
  <calcPr calcId="152511" iterateDelta="1E-4"/>
</workbook>
</file>

<file path=xl/calcChain.xml><?xml version="1.0" encoding="utf-8"?>
<calcChain xmlns="http://schemas.openxmlformats.org/spreadsheetml/2006/main">
  <c r="C59" i="20" l="1"/>
  <c r="B8" i="20"/>
  <c r="G59" i="20"/>
  <c r="H60" i="20" s="1"/>
  <c r="H18" i="20" l="1"/>
  <c r="H59" i="20" s="1"/>
  <c r="J60" i="20" l="1"/>
  <c r="H61" i="20" l="1"/>
  <c r="J61" i="20" s="1"/>
  <c r="B11" i="20" l="1"/>
  <c r="B12" i="20" s="1"/>
  <c r="A11" i="20"/>
  <c r="A13" i="20" l="1"/>
  <c r="B13" i="20"/>
  <c r="A12" i="20"/>
  <c r="B14" i="20" l="1"/>
  <c r="A14" i="20"/>
  <c r="A15" i="20" l="1"/>
  <c r="B15" i="20"/>
  <c r="A16" i="20" l="1"/>
  <c r="B16" i="20"/>
  <c r="A17" i="20" l="1"/>
  <c r="B17" i="20"/>
  <c r="A18" i="20"/>
  <c r="B18" i="20"/>
  <c r="A19" i="20" l="1"/>
  <c r="B19" i="20"/>
  <c r="A20" i="20" l="1"/>
  <c r="B20" i="20"/>
  <c r="A21" i="20" l="1"/>
  <c r="B21" i="20"/>
  <c r="A22" i="20" l="1"/>
  <c r="B22" i="20"/>
  <c r="A23" i="20" l="1"/>
  <c r="B23" i="20"/>
  <c r="A24" i="20" l="1"/>
  <c r="B24" i="20"/>
  <c r="A25" i="20" l="1"/>
  <c r="B25" i="20"/>
  <c r="A26" i="20" l="1"/>
  <c r="B26" i="20"/>
  <c r="B27" i="20" l="1"/>
  <c r="A27" i="20"/>
  <c r="A28" i="20" l="1"/>
  <c r="B28" i="20"/>
  <c r="A29" i="20" l="1"/>
  <c r="B29" i="20"/>
  <c r="A30" i="20" l="1"/>
  <c r="B30" i="20"/>
  <c r="A31" i="20" l="1"/>
  <c r="B31" i="20"/>
  <c r="A32" i="20" l="1"/>
  <c r="B32" i="20"/>
  <c r="A33" i="20" l="1"/>
  <c r="B33" i="20"/>
  <c r="A34" i="20" l="1"/>
  <c r="B34" i="20"/>
  <c r="A35" i="20" l="1"/>
  <c r="B35" i="20"/>
  <c r="A36" i="20" l="1"/>
  <c r="B36" i="20"/>
  <c r="A37" i="20" l="1"/>
  <c r="B37" i="20"/>
  <c r="B38" i="20" l="1"/>
  <c r="A38" i="20"/>
  <c r="A39" i="20" l="1"/>
  <c r="B39" i="20"/>
  <c r="A40" i="20" l="1"/>
  <c r="B40" i="20"/>
  <c r="A41" i="20" l="1"/>
  <c r="B41" i="20"/>
  <c r="B42" i="20" l="1"/>
  <c r="A42" i="20"/>
  <c r="A43" i="20" l="1"/>
  <c r="B43" i="20"/>
  <c r="A44" i="20" l="1"/>
  <c r="B44" i="20"/>
  <c r="A45" i="20" l="1"/>
  <c r="B45" i="20"/>
  <c r="A46" i="20" l="1"/>
  <c r="B46" i="20"/>
  <c r="A47" i="20" l="1"/>
  <c r="B47" i="20"/>
  <c r="A48" i="20" l="1"/>
  <c r="B48" i="20"/>
  <c r="A49" i="20" l="1"/>
  <c r="B49" i="20"/>
  <c r="B50" i="20" l="1"/>
  <c r="A50" i="20"/>
  <c r="A51" i="20" l="1"/>
  <c r="B51" i="20"/>
  <c r="B52" i="20" l="1"/>
  <c r="A52" i="20"/>
  <c r="B53" i="20" l="1"/>
  <c r="A53" i="20"/>
  <c r="A54" i="20" l="1"/>
  <c r="B54" i="20"/>
  <c r="B55" i="20" l="1"/>
  <c r="A55" i="20"/>
  <c r="A56" i="20" l="1"/>
  <c r="B56" i="20"/>
  <c r="B57" i="20" l="1"/>
  <c r="A57" i="20"/>
  <c r="A58" i="20" l="1"/>
  <c r="B58" i="20"/>
</calcChain>
</file>

<file path=xl/sharedStrings.xml><?xml version="1.0" encoding="utf-8"?>
<sst xmlns="http://schemas.openxmlformats.org/spreadsheetml/2006/main" count="312" uniqueCount="184">
  <si>
    <t>Activity</t>
  </si>
  <si>
    <t>Starting point</t>
  </si>
  <si>
    <t>Distance in nautical miles</t>
  </si>
  <si>
    <t>Harbor transit</t>
  </si>
  <si>
    <t>Time start</t>
  </si>
  <si>
    <t>Time end</t>
  </si>
  <si>
    <t>From</t>
  </si>
  <si>
    <t>To</t>
  </si>
  <si>
    <t>End Point</t>
  </si>
  <si>
    <t>hours (hh:mm)</t>
  </si>
  <si>
    <t>CTD site 1</t>
  </si>
  <si>
    <t>CTD site 2</t>
  </si>
  <si>
    <t>Transit to San Diego</t>
  </si>
  <si>
    <t>CORC3 PIES</t>
  </si>
  <si>
    <t>Arrive at CCE1 site</t>
  </si>
  <si>
    <t>CTD Cast #1</t>
  </si>
  <si>
    <t>CTD Cast #2</t>
  </si>
  <si>
    <t>CTD Cast #3</t>
  </si>
  <si>
    <t>CTD Cast #4</t>
  </si>
  <si>
    <t>CTD Cast #5</t>
  </si>
  <si>
    <t>CTD Cast #6</t>
  </si>
  <si>
    <t>CTD Cast #7</t>
  </si>
  <si>
    <t>CTD Cast #8</t>
  </si>
  <si>
    <t>CTD Cast #9</t>
  </si>
  <si>
    <t>Operation Name</t>
  </si>
  <si>
    <t>Task</t>
  </si>
  <si>
    <t>CTD site 3</t>
  </si>
  <si>
    <t>Est. Operations Area (nm)</t>
  </si>
  <si>
    <t>Overboard Equipment Depth (m)</t>
  </si>
  <si>
    <t>CORC3-03</t>
  </si>
  <si>
    <t>CCE1 Drift Test</t>
  </si>
  <si>
    <t>transit (hrs) 
@10 knots</t>
  </si>
  <si>
    <t>CTD site 4</t>
  </si>
  <si>
    <t>CTD site 5</t>
  </si>
  <si>
    <t>CTD site 6</t>
  </si>
  <si>
    <t>CTD site 7</t>
  </si>
  <si>
    <t>CTD site 8</t>
  </si>
  <si>
    <t>CTD site 9</t>
  </si>
  <si>
    <t>Site</t>
  </si>
  <si>
    <t>Position</t>
  </si>
  <si>
    <t>Waypoint</t>
  </si>
  <si>
    <t>Deployment surface mooring</t>
  </si>
  <si>
    <t>Deployment of surface mooring</t>
  </si>
  <si>
    <t>Recovery of surface Mooring</t>
  </si>
  <si>
    <t>Station</t>
  </si>
  <si>
    <t>Overboard Equip. Depth (m)</t>
  </si>
  <si>
    <t>CTD, overboard operations</t>
  </si>
  <si>
    <t>W291</t>
  </si>
  <si>
    <t>W537</t>
  </si>
  <si>
    <t>Depart Marfac, San Diego</t>
  </si>
  <si>
    <t>Transit to CCE2 site via deep CTD calibration site</t>
  </si>
  <si>
    <t>Continue transit to CCE2 site</t>
  </si>
  <si>
    <t>Deploy CCE2-11</t>
  </si>
  <si>
    <t>Arrive CCE2</t>
  </si>
  <si>
    <t>Transit to CCE1 site</t>
  </si>
  <si>
    <t>Deployment of CCE1-13</t>
  </si>
  <si>
    <t>CCE1-12 Recovery</t>
  </si>
  <si>
    <t>R/V Atlantis</t>
  </si>
  <si>
    <t>Transit to CCE2 site</t>
  </si>
  <si>
    <t>Mooring Verificaiton</t>
  </si>
  <si>
    <t>CCE2-10 Recovery</t>
  </si>
  <si>
    <t>Arrive at CCE2 site</t>
  </si>
  <si>
    <t>Arrive CORC3 site</t>
  </si>
  <si>
    <t>Recover PIES</t>
  </si>
  <si>
    <t>Deploy PIES</t>
  </si>
  <si>
    <t>Arrive Marfac, San Diego</t>
  </si>
  <si>
    <t>Transit to CCE2 site via CTD calibration site</t>
  </si>
  <si>
    <t>Arrive Del Mar Buoy</t>
  </si>
  <si>
    <t>Recover Del Mar Buoy</t>
  </si>
  <si>
    <t>sunrise 06:04, sunset 19:28</t>
  </si>
  <si>
    <t>nautical twilight: 05:07 &amp; 20:25</t>
  </si>
  <si>
    <t xml:space="preserve"> 32° 55.810'N, 117° 19.030'W</t>
  </si>
  <si>
    <t xml:space="preserve"> 33° 1.379'N, 117° 28.991'W</t>
  </si>
  <si>
    <t>Transit to Del Mar Buoy</t>
  </si>
  <si>
    <t>Actual 11 knots</t>
  </si>
  <si>
    <t>water sampling</t>
  </si>
  <si>
    <t>Transit to CORC3</t>
  </si>
  <si>
    <t>Triangulate PIES</t>
  </si>
  <si>
    <t>Downtime</t>
  </si>
  <si>
    <t>&lt;- 11 knots</t>
  </si>
  <si>
    <t>&lt;- 12 knots</t>
  </si>
  <si>
    <t xml:space="preserve"> 33° 12.715'N, 117° 48.337'W</t>
  </si>
  <si>
    <t xml:space="preserve"> 33° 45.813'N, 119° 29.433'W</t>
  </si>
  <si>
    <t>CTD Cast 1 pre-recovery calibration casts to 90m for instrument calibration near Del Mar Surface Mooring</t>
  </si>
  <si>
    <t>Setup for CCE1-13</t>
  </si>
  <si>
    <t>Weather Reserve</t>
  </si>
  <si>
    <t>CCE2-10</t>
  </si>
  <si>
    <t>CCE2-11</t>
  </si>
  <si>
    <t xml:space="preserve"> 33° 18.30'N, 119° 2.04'W</t>
  </si>
  <si>
    <t xml:space="preserve"> 33° 18.02'N, 119° 1.77'W</t>
  </si>
  <si>
    <t>Transit to deep CTD11 site</t>
  </si>
  <si>
    <t>CTD site 11</t>
  </si>
  <si>
    <t xml:space="preserve"> 33° 28.57'N, 119° 31.61'W</t>
  </si>
  <si>
    <t>CCE1-12 &amp; CCE1-13</t>
  </si>
  <si>
    <t>Del Mar Buoy</t>
  </si>
  <si>
    <t>Cruise Plan for CCE1, CCE2, CORC3 &amp; Del Mar cruise 2019</t>
  </si>
  <si>
    <t>AT42-10: Ohman "CCE-LTER3"</t>
  </si>
  <si>
    <t xml:space="preserve"> 34° 18.59'N, 120° 48.83'W</t>
  </si>
  <si>
    <t xml:space="preserve"> 34° 18.12'N, 120° 48.84'W</t>
  </si>
  <si>
    <t>at Del Mar Buoy</t>
  </si>
  <si>
    <t>CTD Cast 2 pre-deployment calibration cast to 300m for instrument calibration; water samples (S, O); attach 2 Microcats ODO, 3 Seacats w/ FLNTUS &amp; 1 acoustic release to CTD rosette.</t>
  </si>
  <si>
    <t>CTD Cast 3 pre-deployment calibration cast to 50m  for instrument calibration; water samples (O, S, chl, nuts, C); attach Biopackage Cage, 1 Seacat w/ FLNTUS, &amp; 1 Seaphox to CTD rosette.</t>
  </si>
  <si>
    <t>CTD Cast 4 pre-deployment calibration casts to 1800m for instrument calibration; water samples (S, O?); attach microcats to CTD Rosette &amp; 2 Acoustic Release</t>
  </si>
  <si>
    <t>CTD Cast 5 calibration cast to 1000m near CCE1 buoy; water samples (O, S, chl, nuts, C);attach 1000m microcats to CTD Rosette</t>
  </si>
  <si>
    <t>CTD Cast 6 pre-deployment calibration cast to 50m  for instrument calibration between two CCE2 buoys; water samples (O, S, chl, nuts, C); attach Biopackage Cage to CTD rosette.</t>
  </si>
  <si>
    <t>CTD Cast 7 post-deployment calibration cast to 50m  for instrument calibration; water samples (O, S, chl, nuts, C); attach CCE1 Biopackage Cage to CTD rosette.</t>
  </si>
  <si>
    <t>CTD Cast 8 calibration cast to 1000m near CCE1 buoy; water samples (O, S)</t>
  </si>
  <si>
    <t>CTD Cast 9 post-deployment calibration casts to 600m for instrument calibration between CCE Buoys; water samples (O, S, chl, nuts, C); attach Seacat w/o FLNTUS to CTD rosette</t>
  </si>
  <si>
    <t>CTD Cast 10 post-deployment calibration cast to 50m  for instrument calibration near CCE2 buoy; water samples (O, S, chl, nuts, C); attach CCE1 Biopackage Cage to CTD rosette.</t>
  </si>
  <si>
    <t>CTD Cast 11 post-deployment calibration cast to 800m near CORC3-3 PIES for instrument calibration; water samples (S)</t>
  </si>
  <si>
    <t>CTD Cast 12 post-deployment calibration cast to 1800m for instrument calibration; water samples (S); attach Microcats to CTD rosette.</t>
  </si>
  <si>
    <t>CTD site 12</t>
  </si>
  <si>
    <t>CTD site 10</t>
  </si>
  <si>
    <t>at CCE1 buoy</t>
  </si>
  <si>
    <t>at CCE2 buoy</t>
  </si>
  <si>
    <t>At CORC3 PIES</t>
  </si>
  <si>
    <t>Acoustic data communication to download data from CORC3-03 mooring</t>
  </si>
  <si>
    <t>Recovery of Del Mar Surface Buoy</t>
  </si>
  <si>
    <t>100 (full)</t>
  </si>
  <si>
    <t>Deployment of CCE2-11</t>
  </si>
  <si>
    <t>Deployment of CCE2-11 surface mooring</t>
  </si>
  <si>
    <t>800 (full)</t>
  </si>
  <si>
    <t>Recovery of CCE1-12 surface mooring.</t>
  </si>
  <si>
    <t>4000 (full)</t>
  </si>
  <si>
    <t>Deployment of CCE1-13 surface mooring</t>
  </si>
  <si>
    <t>Recovery of CCE2-10 surface mooring.</t>
  </si>
  <si>
    <t>CTD Cast #10</t>
  </si>
  <si>
    <t>CORC3 PIES Recovery</t>
  </si>
  <si>
    <t>Recovery of CORC3 PIES Bottom Lander</t>
  </si>
  <si>
    <t>CORC3 PIES Deployment</t>
  </si>
  <si>
    <t>Deployment of CORC3 PIES Bottom Lander</t>
  </si>
  <si>
    <t>CTD Cast #11</t>
  </si>
  <si>
    <t>CTD Cast 11 post-deployment calibration cast to 750m near CORC3-3 PIES for instrument calibration; water samples (S)</t>
  </si>
  <si>
    <t>CORC3-03 Mooring Communication</t>
  </si>
  <si>
    <t>CTD Cast #12</t>
  </si>
  <si>
    <t>Paul Chua</t>
  </si>
  <si>
    <t>Scripps Institution of Oceanography</t>
  </si>
  <si>
    <t xml:space="preserve"> 32° 33.876'N, 118° 6.129'W</t>
  </si>
  <si>
    <t>&lt;- 10 knots</t>
  </si>
  <si>
    <t>Start (local)</t>
  </si>
  <si>
    <t>Finish (local)</t>
  </si>
  <si>
    <t>SR Area</t>
  </si>
  <si>
    <t>271200APR19</t>
  </si>
  <si>
    <t>271300APR19</t>
  </si>
  <si>
    <t>?</t>
  </si>
  <si>
    <t>271600APR19</t>
  </si>
  <si>
    <t>W289S 3B</t>
  </si>
  <si>
    <t>Recovery of surface mooring</t>
  </si>
  <si>
    <t>Recovery of CCE1-12</t>
  </si>
  <si>
    <t>Recovery of CCE2-10</t>
  </si>
  <si>
    <t>Recovery &amp; redeployment bottom lander</t>
  </si>
  <si>
    <t>CORC PIES</t>
  </si>
  <si>
    <t>Acoustic communications</t>
  </si>
  <si>
    <t>CORC3-Mooring ACOMS</t>
  </si>
  <si>
    <t>271800APR19</t>
  </si>
  <si>
    <t>272000APR19</t>
  </si>
  <si>
    <t>272200APR19</t>
  </si>
  <si>
    <t>280000APR19</t>
  </si>
  <si>
    <t>280900APR19</t>
  </si>
  <si>
    <t>281100APR19</t>
  </si>
  <si>
    <t>281830APR19</t>
  </si>
  <si>
    <t>290230APR19</t>
  </si>
  <si>
    <t>291230APR19</t>
  </si>
  <si>
    <t>291330APR19</t>
  </si>
  <si>
    <t>292030APR19</t>
  </si>
  <si>
    <t>292230APR19</t>
  </si>
  <si>
    <t>301030APR19</t>
  </si>
  <si>
    <t>302030APR19</t>
  </si>
  <si>
    <t>302230APR19</t>
  </si>
  <si>
    <t>302330APR19</t>
  </si>
  <si>
    <t>010030MAY19</t>
  </si>
  <si>
    <t>011230MAY19</t>
  </si>
  <si>
    <t>011730MAY19</t>
  </si>
  <si>
    <t>011930MAY19</t>
  </si>
  <si>
    <t>012030MAY19</t>
  </si>
  <si>
    <t>012230MAY19</t>
  </si>
  <si>
    <t>021330MAY19</t>
  </si>
  <si>
    <t>021930MAY19</t>
  </si>
  <si>
    <t>022030MAY19</t>
  </si>
  <si>
    <t>022230MAY19</t>
  </si>
  <si>
    <t>030030MAY19</t>
  </si>
  <si>
    <t>030530MAY19</t>
  </si>
  <si>
    <t>030730MAY19</t>
  </si>
  <si>
    <t>WBAT Acoustic Coms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</si>
</sst>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"/>
    <numFmt numFmtId="165" formatCode="d\-mmm\-yyyy\ h:mm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124">
    <xf numFmtId="0" fontId="0" fillId="0" borderId="0" xfId="0"/>
    <xf numFmtId="0" fontId="0" fillId="0" borderId="0" xfId="0" applyFont="1"/>
    <xf numFmtId="0" fontId="4" fillId="0" borderId="0" xfId="0" applyFont="1"/>
    <xf numFmtId="165" fontId="5" fillId="0" borderId="1" xfId="0" applyNumberFormat="1" applyFont="1" applyBorder="1" applyAlignment="1">
      <alignment wrapText="1"/>
    </xf>
    <xf numFmtId="0" fontId="0" fillId="0" borderId="0" xfId="0" applyFont="1" applyAlignment="1">
      <alignment vertical="top"/>
    </xf>
    <xf numFmtId="165" fontId="5" fillId="0" borderId="0" xfId="0" applyNumberFormat="1" applyFont="1" applyBorder="1" applyAlignment="1">
      <alignment wrapText="1"/>
    </xf>
    <xf numFmtId="49" fontId="6" fillId="0" borderId="0" xfId="2" applyNumberFormat="1" applyFont="1" applyBorder="1" applyAlignment="1">
      <alignment horizontal="left"/>
    </xf>
    <xf numFmtId="49" fontId="6" fillId="0" borderId="0" xfId="2" applyNumberFormat="1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2" applyFont="1"/>
    <xf numFmtId="49" fontId="5" fillId="0" borderId="0" xfId="2" applyNumberFormat="1" applyFont="1" applyBorder="1" applyAlignment="1">
      <alignment horizontal="left"/>
    </xf>
    <xf numFmtId="49" fontId="6" fillId="0" borderId="1" xfId="2" applyNumberFormat="1" applyFont="1" applyBorder="1" applyAlignment="1">
      <alignment horizontal="left"/>
    </xf>
    <xf numFmtId="0" fontId="6" fillId="0" borderId="0" xfId="2" applyNumberFormat="1" applyFont="1" applyBorder="1" applyAlignment="1">
      <alignment horizontal="left"/>
    </xf>
    <xf numFmtId="0" fontId="5" fillId="0" borderId="0" xfId="0" applyFont="1" applyAlignment="1"/>
    <xf numFmtId="46" fontId="5" fillId="0" borderId="0" xfId="0" applyNumberFormat="1" applyFont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0" fontId="0" fillId="0" borderId="0" xfId="0"/>
    <xf numFmtId="0" fontId="4" fillId="0" borderId="0" xfId="0" applyFont="1"/>
    <xf numFmtId="0" fontId="0" fillId="0" borderId="0" xfId="0" applyFont="1" applyAlignment="1">
      <alignment vertical="top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5" fillId="0" borderId="17" xfId="0" applyFont="1" applyFill="1" applyBorder="1" applyAlignment="1">
      <alignment wrapText="1"/>
    </xf>
    <xf numFmtId="0" fontId="0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6" fillId="2" borderId="24" xfId="0" applyNumberFormat="1" applyFont="1" applyFill="1" applyBorder="1" applyAlignment="1">
      <alignment wrapText="1"/>
    </xf>
    <xf numFmtId="164" fontId="5" fillId="2" borderId="24" xfId="0" applyNumberFormat="1" applyFont="1" applyFill="1" applyBorder="1" applyAlignment="1">
      <alignment wrapText="1"/>
    </xf>
    <xf numFmtId="0" fontId="6" fillId="3" borderId="25" xfId="0" applyFont="1" applyFill="1" applyBorder="1" applyAlignment="1">
      <alignment wrapText="1"/>
    </xf>
    <xf numFmtId="0" fontId="6" fillId="3" borderId="19" xfId="0" applyFont="1" applyFill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5" fontId="5" fillId="2" borderId="8" xfId="0" applyNumberFormat="1" applyFont="1" applyFill="1" applyBorder="1" applyAlignment="1">
      <alignment wrapText="1"/>
    </xf>
    <xf numFmtId="165" fontId="5" fillId="2" borderId="9" xfId="0" applyNumberFormat="1" applyFont="1" applyFill="1" applyBorder="1" applyAlignment="1">
      <alignment wrapText="1"/>
    </xf>
    <xf numFmtId="165" fontId="5" fillId="0" borderId="8" xfId="0" applyNumberFormat="1" applyFont="1" applyFill="1" applyBorder="1" applyAlignment="1">
      <alignment wrapText="1"/>
    </xf>
    <xf numFmtId="165" fontId="5" fillId="0" borderId="9" xfId="0" applyNumberFormat="1" applyFont="1" applyFill="1" applyBorder="1" applyAlignment="1">
      <alignment wrapText="1"/>
    </xf>
    <xf numFmtId="164" fontId="6" fillId="0" borderId="8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166" fontId="5" fillId="0" borderId="0" xfId="0" applyNumberFormat="1" applyFont="1" applyAlignment="1">
      <alignment wrapText="1"/>
    </xf>
    <xf numFmtId="166" fontId="0" fillId="0" borderId="0" xfId="0" applyNumberFormat="1" applyFont="1" applyAlignment="1">
      <alignment vertical="top"/>
    </xf>
    <xf numFmtId="166" fontId="0" fillId="0" borderId="0" xfId="0" applyNumberFormat="1" applyFont="1"/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8" fillId="0" borderId="1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0" fillId="0" borderId="9" xfId="0" applyFont="1" applyFill="1" applyBorder="1"/>
    <xf numFmtId="0" fontId="8" fillId="0" borderId="10" xfId="0" applyFont="1" applyFill="1" applyBorder="1" applyAlignment="1">
      <alignment vertical="center"/>
    </xf>
    <xf numFmtId="0" fontId="5" fillId="0" borderId="18" xfId="0" applyFont="1" applyFill="1" applyBorder="1" applyAlignment="1">
      <alignment wrapText="1"/>
    </xf>
    <xf numFmtId="0" fontId="8" fillId="0" borderId="1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0" fillId="0" borderId="27" xfId="0" applyBorder="1"/>
    <xf numFmtId="0" fontId="6" fillId="3" borderId="28" xfId="0" applyFont="1" applyFill="1" applyBorder="1" applyAlignment="1">
      <alignment wrapText="1"/>
    </xf>
    <xf numFmtId="0" fontId="6" fillId="3" borderId="29" xfId="0" applyFont="1" applyFill="1" applyBorder="1" applyAlignment="1">
      <alignment wrapText="1"/>
    </xf>
    <xf numFmtId="0" fontId="6" fillId="3" borderId="3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/>
    <xf numFmtId="0" fontId="5" fillId="2" borderId="9" xfId="0" applyFont="1" applyFill="1" applyBorder="1" applyAlignment="1">
      <alignment wrapText="1"/>
    </xf>
    <xf numFmtId="0" fontId="4" fillId="0" borderId="0" xfId="0" applyFont="1" applyBorder="1"/>
    <xf numFmtId="165" fontId="5" fillId="2" borderId="10" xfId="0" applyNumberFormat="1" applyFont="1" applyFill="1" applyBorder="1" applyAlignment="1">
      <alignment wrapText="1"/>
    </xf>
    <xf numFmtId="165" fontId="5" fillId="2" borderId="11" xfId="0" applyNumberFormat="1" applyFont="1" applyFill="1" applyBorder="1" applyAlignment="1">
      <alignment wrapText="1"/>
    </xf>
    <xf numFmtId="164" fontId="6" fillId="2" borderId="32" xfId="0" applyNumberFormat="1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8" fillId="0" borderId="19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5" fillId="0" borderId="16" xfId="0" applyFont="1" applyFill="1" applyBorder="1" applyAlignment="1">
      <alignment wrapText="1"/>
    </xf>
    <xf numFmtId="0" fontId="0" fillId="0" borderId="2" xfId="0" applyBorder="1"/>
    <xf numFmtId="0" fontId="8" fillId="0" borderId="33" xfId="0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24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wrapText="1"/>
    </xf>
    <xf numFmtId="0" fontId="0" fillId="0" borderId="17" xfId="0" applyBorder="1"/>
    <xf numFmtId="0" fontId="8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8" fillId="0" borderId="35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right"/>
    </xf>
    <xf numFmtId="0" fontId="0" fillId="0" borderId="36" xfId="0" applyBorder="1"/>
    <xf numFmtId="0" fontId="8" fillId="0" borderId="32" xfId="0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0" fillId="0" borderId="4" xfId="0" applyBorder="1"/>
    <xf numFmtId="0" fontId="0" fillId="0" borderId="21" xfId="0" applyFill="1" applyBorder="1"/>
    <xf numFmtId="0" fontId="0" fillId="0" borderId="9" xfId="0" applyBorder="1"/>
    <xf numFmtId="0" fontId="0" fillId="0" borderId="22" xfId="0" applyFill="1" applyBorder="1"/>
    <xf numFmtId="0" fontId="0" fillId="0" borderId="11" xfId="0" applyBorder="1"/>
    <xf numFmtId="0" fontId="0" fillId="0" borderId="23" xfId="0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40" zoomScale="90" zoomScaleNormal="90" workbookViewId="0">
      <selection activeCell="D52" sqref="D52"/>
    </sheetView>
  </sheetViews>
  <sheetFormatPr defaultRowHeight="14.4" x14ac:dyDescent="0.3"/>
  <cols>
    <col min="1" max="1" width="18.44140625" style="8" customWidth="1"/>
    <col min="2" max="2" width="20" style="8" customWidth="1"/>
    <col min="3" max="3" width="9.33203125" style="8" customWidth="1"/>
    <col min="4" max="4" width="46.88671875" style="8" customWidth="1"/>
    <col min="5" max="5" width="21.6640625" style="8" customWidth="1"/>
    <col min="6" max="6" width="27.88671875" style="8" customWidth="1"/>
    <col min="7" max="7" width="12.77734375" style="8" customWidth="1"/>
    <col min="8" max="8" width="12.6640625" style="8" bestFit="1" customWidth="1"/>
    <col min="9" max="9" width="10.77734375" style="1" bestFit="1" customWidth="1"/>
    <col min="10" max="16384" width="8.88671875" style="1"/>
  </cols>
  <sheetData>
    <row r="1" spans="1:8" x14ac:dyDescent="0.3">
      <c r="A1" s="15" t="s">
        <v>95</v>
      </c>
      <c r="B1" s="15"/>
      <c r="C1" s="6"/>
      <c r="D1" s="6"/>
      <c r="E1" s="6"/>
      <c r="F1" s="7"/>
      <c r="G1" s="7"/>
    </row>
    <row r="2" spans="1:8" x14ac:dyDescent="0.3">
      <c r="A2" s="15" t="s">
        <v>57</v>
      </c>
      <c r="B2" s="15"/>
      <c r="C2" s="9"/>
      <c r="D2" s="6"/>
      <c r="E2" s="16"/>
      <c r="G2" s="7"/>
    </row>
    <row r="3" spans="1:8" x14ac:dyDescent="0.3">
      <c r="A3" t="s">
        <v>96</v>
      </c>
      <c r="B3" s="15"/>
      <c r="C3" s="9"/>
      <c r="D3" s="6"/>
      <c r="E3" s="16"/>
      <c r="G3" s="7"/>
    </row>
    <row r="4" spans="1:8" s="18" customFormat="1" x14ac:dyDescent="0.3">
      <c r="A4" s="18" t="s">
        <v>135</v>
      </c>
    </row>
    <row r="5" spans="1:8" s="18" customFormat="1" x14ac:dyDescent="0.3">
      <c r="A5" s="18" t="s">
        <v>136</v>
      </c>
    </row>
    <row r="6" spans="1:8" x14ac:dyDescent="0.3">
      <c r="A6" s="10"/>
      <c r="B6" s="10"/>
      <c r="C6" s="6"/>
      <c r="D6" s="6" t="s">
        <v>69</v>
      </c>
      <c r="E6" s="1"/>
      <c r="F6" s="7"/>
      <c r="G6" s="7"/>
    </row>
    <row r="7" spans="1:8" x14ac:dyDescent="0.3">
      <c r="A7" s="11" t="s">
        <v>6</v>
      </c>
      <c r="B7" s="11" t="s">
        <v>7</v>
      </c>
      <c r="C7" s="12"/>
      <c r="D7" s="6" t="s">
        <v>70</v>
      </c>
      <c r="E7" s="6"/>
      <c r="F7" s="7"/>
      <c r="G7" s="7"/>
    </row>
    <row r="8" spans="1:8" ht="28.8" x14ac:dyDescent="0.3">
      <c r="A8" s="3">
        <v>43582.333333333336</v>
      </c>
      <c r="B8" s="3">
        <f>A8+SUM(C12:C58)</f>
        <v>43588.6875</v>
      </c>
      <c r="C8" s="13"/>
      <c r="D8" s="14"/>
      <c r="H8" s="8" t="s">
        <v>74</v>
      </c>
    </row>
    <row r="9" spans="1:8" ht="7.5" customHeight="1" thickBot="1" x14ac:dyDescent="0.35">
      <c r="A9" s="5"/>
      <c r="B9" s="5"/>
      <c r="C9" s="13"/>
      <c r="D9" s="14"/>
    </row>
    <row r="10" spans="1:8" s="2" customFormat="1" ht="29.4" thickBot="1" x14ac:dyDescent="0.35">
      <c r="A10" s="49" t="s">
        <v>4</v>
      </c>
      <c r="B10" s="50" t="s">
        <v>5</v>
      </c>
      <c r="C10" s="86" t="s">
        <v>9</v>
      </c>
      <c r="D10" s="87" t="s">
        <v>0</v>
      </c>
      <c r="E10" s="87" t="s">
        <v>1</v>
      </c>
      <c r="F10" s="87" t="s">
        <v>8</v>
      </c>
      <c r="G10" s="87" t="s">
        <v>2</v>
      </c>
      <c r="H10" s="88" t="s">
        <v>31</v>
      </c>
    </row>
    <row r="11" spans="1:8" s="2" customFormat="1" x14ac:dyDescent="0.3">
      <c r="A11" s="51">
        <f>A8</f>
        <v>43582.333333333336</v>
      </c>
      <c r="B11" s="52">
        <f>A8</f>
        <v>43582.333333333336</v>
      </c>
      <c r="C11" s="89"/>
      <c r="D11" s="90" t="s">
        <v>49</v>
      </c>
      <c r="E11" s="91"/>
      <c r="F11" s="92"/>
      <c r="G11" s="92"/>
      <c r="H11" s="93"/>
    </row>
    <row r="12" spans="1:8" x14ac:dyDescent="0.3">
      <c r="A12" s="53">
        <f>B11</f>
        <v>43582.333333333336</v>
      </c>
      <c r="B12" s="54">
        <f>B11+C12</f>
        <v>43582.375</v>
      </c>
      <c r="C12" s="47">
        <v>4.1666666666666664E-2</v>
      </c>
      <c r="D12" s="23" t="s">
        <v>3</v>
      </c>
      <c r="E12" s="25"/>
      <c r="F12" s="25"/>
      <c r="G12" s="25"/>
      <c r="H12" s="94"/>
    </row>
    <row r="13" spans="1:8" x14ac:dyDescent="0.3">
      <c r="A13" s="55">
        <f t="shared" ref="A13:A49" si="0">B12</f>
        <v>43582.375</v>
      </c>
      <c r="B13" s="56">
        <f t="shared" ref="B13" si="1">B12+C13</f>
        <v>43582.5</v>
      </c>
      <c r="C13" s="57">
        <v>0.125</v>
      </c>
      <c r="D13" s="58" t="s">
        <v>73</v>
      </c>
      <c r="E13" s="21"/>
      <c r="F13" s="21" t="s">
        <v>71</v>
      </c>
      <c r="G13" s="21">
        <v>30</v>
      </c>
      <c r="H13" s="64">
        <v>3</v>
      </c>
    </row>
    <row r="14" spans="1:8" x14ac:dyDescent="0.3">
      <c r="A14" s="53">
        <f t="shared" si="0"/>
        <v>43582.5</v>
      </c>
      <c r="B14" s="54">
        <f t="shared" ref="B14:B15" si="2">B13+C14</f>
        <v>43582.5</v>
      </c>
      <c r="C14" s="47">
        <v>0</v>
      </c>
      <c r="D14" s="23" t="s">
        <v>67</v>
      </c>
      <c r="E14" s="25"/>
      <c r="F14" s="25"/>
      <c r="G14" s="25"/>
      <c r="H14" s="94"/>
    </row>
    <row r="15" spans="1:8" ht="28.8" x14ac:dyDescent="0.3">
      <c r="A15" s="55">
        <f t="shared" si="0"/>
        <v>43582.5</v>
      </c>
      <c r="B15" s="56">
        <f t="shared" si="2"/>
        <v>43582.541666666664</v>
      </c>
      <c r="C15" s="59">
        <v>4.1666666666666664E-2</v>
      </c>
      <c r="D15" s="21" t="s">
        <v>83</v>
      </c>
      <c r="E15" s="21"/>
      <c r="F15" s="21"/>
      <c r="G15" s="21"/>
      <c r="H15" s="64"/>
    </row>
    <row r="16" spans="1:8" x14ac:dyDescent="0.3">
      <c r="A16" s="53">
        <f t="shared" si="0"/>
        <v>43582.541666666664</v>
      </c>
      <c r="B16" s="54">
        <f t="shared" ref="B16" si="3">B15+C16</f>
        <v>43582.666666666664</v>
      </c>
      <c r="C16" s="48">
        <v>0.125</v>
      </c>
      <c r="D16" s="25" t="s">
        <v>68</v>
      </c>
      <c r="E16" s="25"/>
      <c r="F16" s="25"/>
      <c r="G16" s="25"/>
      <c r="H16" s="94"/>
    </row>
    <row r="17" spans="1:8" x14ac:dyDescent="0.3">
      <c r="A17" s="55">
        <f t="shared" si="0"/>
        <v>43582.666666666664</v>
      </c>
      <c r="B17" s="56">
        <f t="shared" ref="B17" si="4">B16+C17</f>
        <v>43582.708333333328</v>
      </c>
      <c r="C17" s="59">
        <v>4.1666666666666664E-2</v>
      </c>
      <c r="D17" s="21" t="s">
        <v>183</v>
      </c>
      <c r="E17" s="21"/>
      <c r="F17" s="21"/>
      <c r="G17" s="21"/>
      <c r="H17" s="64"/>
    </row>
    <row r="18" spans="1:8" s="19" customFormat="1" x14ac:dyDescent="0.3">
      <c r="A18" s="53">
        <f>B17</f>
        <v>43582.708333333328</v>
      </c>
      <c r="B18" s="54">
        <f>B17+C18</f>
        <v>43582.749999999993</v>
      </c>
      <c r="C18" s="47">
        <v>4.1666666666666664E-2</v>
      </c>
      <c r="D18" s="23" t="s">
        <v>66</v>
      </c>
      <c r="E18" s="25"/>
      <c r="F18" s="25" t="s">
        <v>72</v>
      </c>
      <c r="G18" s="25">
        <v>10</v>
      </c>
      <c r="H18" s="94">
        <f>G18/10</f>
        <v>1</v>
      </c>
    </row>
    <row r="19" spans="1:8" s="19" customFormat="1" ht="57.6" x14ac:dyDescent="0.3">
      <c r="A19" s="55">
        <f t="shared" si="0"/>
        <v>43582.749999999993</v>
      </c>
      <c r="B19" s="56">
        <f t="shared" ref="B19:B24" si="5">B18+C19</f>
        <v>43582.833333333328</v>
      </c>
      <c r="C19" s="59">
        <v>8.3333333333333329E-2</v>
      </c>
      <c r="D19" s="21" t="s">
        <v>100</v>
      </c>
      <c r="E19" s="21"/>
      <c r="F19" s="95"/>
      <c r="G19" s="21"/>
      <c r="H19" s="64"/>
    </row>
    <row r="20" spans="1:8" s="19" customFormat="1" x14ac:dyDescent="0.3">
      <c r="A20" s="53">
        <f t="shared" si="0"/>
        <v>43582.833333333328</v>
      </c>
      <c r="B20" s="54">
        <f t="shared" si="5"/>
        <v>43582.916666666664</v>
      </c>
      <c r="C20" s="47">
        <v>8.3333333333333329E-2</v>
      </c>
      <c r="D20" s="23" t="s">
        <v>66</v>
      </c>
      <c r="E20" s="25"/>
      <c r="F20" s="25" t="s">
        <v>81</v>
      </c>
      <c r="G20" s="25">
        <v>20</v>
      </c>
      <c r="H20" s="94">
        <v>2</v>
      </c>
    </row>
    <row r="21" spans="1:8" s="19" customFormat="1" ht="57.6" x14ac:dyDescent="0.3">
      <c r="A21" s="55">
        <f t="shared" si="0"/>
        <v>43582.916666666664</v>
      </c>
      <c r="B21" s="56">
        <f t="shared" ref="B21" si="6">B20+C21</f>
        <v>43583</v>
      </c>
      <c r="C21" s="59">
        <v>8.3333333333333329E-2</v>
      </c>
      <c r="D21" s="21" t="s">
        <v>101</v>
      </c>
      <c r="E21" s="21"/>
      <c r="F21" s="95"/>
      <c r="G21" s="21"/>
      <c r="H21" s="64"/>
    </row>
    <row r="22" spans="1:8" s="19" customFormat="1" x14ac:dyDescent="0.3">
      <c r="A22" s="53">
        <f t="shared" si="0"/>
        <v>43583</v>
      </c>
      <c r="B22" s="54">
        <f t="shared" ref="B22:B23" si="7">B21+C22</f>
        <v>43583.375</v>
      </c>
      <c r="C22" s="47">
        <v>0.375</v>
      </c>
      <c r="D22" s="23" t="s">
        <v>50</v>
      </c>
      <c r="E22" s="25"/>
      <c r="F22" s="25" t="s">
        <v>82</v>
      </c>
      <c r="G22" s="25">
        <v>90</v>
      </c>
      <c r="H22" s="94">
        <v>9</v>
      </c>
    </row>
    <row r="23" spans="1:8" s="19" customFormat="1" ht="57" customHeight="1" x14ac:dyDescent="0.3">
      <c r="A23" s="55">
        <f t="shared" si="0"/>
        <v>43583.375</v>
      </c>
      <c r="B23" s="56">
        <f t="shared" si="7"/>
        <v>43583.458333333336</v>
      </c>
      <c r="C23" s="59">
        <v>8.3333333333333329E-2</v>
      </c>
      <c r="D23" s="21" t="s">
        <v>102</v>
      </c>
      <c r="E23" s="21"/>
      <c r="F23" s="21"/>
      <c r="G23" s="21"/>
      <c r="H23" s="64"/>
    </row>
    <row r="24" spans="1:8" s="19" customFormat="1" x14ac:dyDescent="0.3">
      <c r="A24" s="53">
        <f t="shared" si="0"/>
        <v>43583.458333333336</v>
      </c>
      <c r="B24" s="54">
        <f t="shared" si="5"/>
        <v>43583.770833333336</v>
      </c>
      <c r="C24" s="47">
        <v>0.3125</v>
      </c>
      <c r="D24" s="23" t="s">
        <v>51</v>
      </c>
      <c r="E24" s="25"/>
      <c r="F24" s="25"/>
      <c r="G24" s="25">
        <v>75</v>
      </c>
      <c r="H24" s="94">
        <v>7.5</v>
      </c>
    </row>
    <row r="25" spans="1:8" s="19" customFormat="1" x14ac:dyDescent="0.3">
      <c r="A25" s="55">
        <f t="shared" si="0"/>
        <v>43583.770833333336</v>
      </c>
      <c r="B25" s="56">
        <f t="shared" ref="B25:B26" si="8">B24+C25</f>
        <v>43583.770833333336</v>
      </c>
      <c r="C25" s="57">
        <v>0</v>
      </c>
      <c r="D25" s="58" t="s">
        <v>53</v>
      </c>
      <c r="E25" s="21"/>
      <c r="F25" s="21"/>
      <c r="G25" s="21"/>
      <c r="H25" s="64"/>
    </row>
    <row r="26" spans="1:8" x14ac:dyDescent="0.3">
      <c r="A26" s="53">
        <f t="shared" si="0"/>
        <v>43583.770833333336</v>
      </c>
      <c r="B26" s="54">
        <f t="shared" si="8"/>
        <v>43584.104166666672</v>
      </c>
      <c r="C26" s="48">
        <v>0.33333333333333331</v>
      </c>
      <c r="D26" s="25" t="s">
        <v>52</v>
      </c>
      <c r="E26" s="25"/>
      <c r="F26" s="25" t="s">
        <v>98</v>
      </c>
      <c r="G26" s="25"/>
      <c r="H26" s="94"/>
    </row>
    <row r="27" spans="1:8" x14ac:dyDescent="0.3">
      <c r="A27" s="55">
        <f t="shared" si="0"/>
        <v>43584.104166666672</v>
      </c>
      <c r="B27" s="56">
        <f t="shared" ref="B27:B28" si="9">B26+C27</f>
        <v>43584.520833333336</v>
      </c>
      <c r="C27" s="57">
        <v>0.41666666666666669</v>
      </c>
      <c r="D27" s="58" t="s">
        <v>54</v>
      </c>
      <c r="E27" s="21"/>
      <c r="F27" s="21"/>
      <c r="G27" s="21">
        <v>100</v>
      </c>
      <c r="H27" s="64">
        <v>10</v>
      </c>
    </row>
    <row r="28" spans="1:8" x14ac:dyDescent="0.3">
      <c r="A28" s="53">
        <f t="shared" si="0"/>
        <v>43584.520833333336</v>
      </c>
      <c r="B28" s="54">
        <f t="shared" si="9"/>
        <v>43584.520833333336</v>
      </c>
      <c r="C28" s="47">
        <v>0</v>
      </c>
      <c r="D28" s="23" t="s">
        <v>14</v>
      </c>
      <c r="E28" s="25"/>
      <c r="F28" s="25"/>
      <c r="G28" s="25"/>
      <c r="H28" s="94"/>
    </row>
    <row r="29" spans="1:8" ht="43.2" x14ac:dyDescent="0.3">
      <c r="A29" s="55">
        <f t="shared" si="0"/>
        <v>43584.520833333336</v>
      </c>
      <c r="B29" s="56">
        <f t="shared" ref="B29:B30" si="10">B28+C29</f>
        <v>43584.5625</v>
      </c>
      <c r="C29" s="59">
        <v>4.1666666666666664E-2</v>
      </c>
      <c r="D29" s="21" t="s">
        <v>103</v>
      </c>
      <c r="E29" s="21"/>
      <c r="F29" s="21"/>
      <c r="G29" s="21"/>
      <c r="H29" s="64"/>
    </row>
    <row r="30" spans="1:8" x14ac:dyDescent="0.3">
      <c r="A30" s="53">
        <f t="shared" si="0"/>
        <v>43584.5625</v>
      </c>
      <c r="B30" s="54">
        <f t="shared" si="10"/>
        <v>43584.854166666664</v>
      </c>
      <c r="C30" s="48">
        <v>0.29166666666666669</v>
      </c>
      <c r="D30" s="25" t="s">
        <v>56</v>
      </c>
      <c r="E30" s="25"/>
      <c r="F30" s="25" t="s">
        <v>92</v>
      </c>
      <c r="G30" s="25"/>
      <c r="H30" s="94"/>
    </row>
    <row r="31" spans="1:8" ht="57.6" x14ac:dyDescent="0.3">
      <c r="A31" s="55">
        <f t="shared" si="0"/>
        <v>43584.854166666664</v>
      </c>
      <c r="B31" s="56">
        <f t="shared" ref="B31" si="11">B30+C31</f>
        <v>43584.9375</v>
      </c>
      <c r="C31" s="59">
        <v>8.3333333333333329E-2</v>
      </c>
      <c r="D31" s="21" t="s">
        <v>104</v>
      </c>
      <c r="E31" s="21"/>
      <c r="F31" s="21"/>
      <c r="G31" s="21"/>
      <c r="H31" s="64"/>
    </row>
    <row r="32" spans="1:8" x14ac:dyDescent="0.3">
      <c r="A32" s="53">
        <f t="shared" si="0"/>
        <v>43584.9375</v>
      </c>
      <c r="B32" s="54">
        <f t="shared" ref="B32" si="12">B31+C32</f>
        <v>43585.270833333336</v>
      </c>
      <c r="C32" s="48">
        <v>0.33333333333333331</v>
      </c>
      <c r="D32" s="25" t="s">
        <v>78</v>
      </c>
      <c r="E32" s="25"/>
      <c r="F32" s="25"/>
      <c r="G32" s="25"/>
      <c r="H32" s="94"/>
    </row>
    <row r="33" spans="1:9" x14ac:dyDescent="0.3">
      <c r="A33" s="55">
        <f t="shared" si="0"/>
        <v>43585.270833333336</v>
      </c>
      <c r="B33" s="56">
        <f t="shared" ref="B33:B34" si="13">B32+C33</f>
        <v>43585.354166666672</v>
      </c>
      <c r="C33" s="59">
        <v>8.3333333333333329E-2</v>
      </c>
      <c r="D33" s="21" t="s">
        <v>84</v>
      </c>
      <c r="E33" s="21"/>
      <c r="F33" s="21"/>
      <c r="G33" s="21"/>
      <c r="H33" s="64"/>
    </row>
    <row r="34" spans="1:9" x14ac:dyDescent="0.3">
      <c r="A34" s="53">
        <f t="shared" si="0"/>
        <v>43585.354166666672</v>
      </c>
      <c r="B34" s="54">
        <f t="shared" si="13"/>
        <v>43585.437500000007</v>
      </c>
      <c r="C34" s="48">
        <v>8.3333333333333329E-2</v>
      </c>
      <c r="D34" s="25" t="s">
        <v>30</v>
      </c>
      <c r="E34" s="25"/>
      <c r="F34" s="25"/>
      <c r="G34" s="25"/>
      <c r="H34" s="94"/>
    </row>
    <row r="35" spans="1:9" x14ac:dyDescent="0.3">
      <c r="A35" s="55">
        <f t="shared" si="0"/>
        <v>43585.437500000007</v>
      </c>
      <c r="B35" s="56">
        <f t="shared" ref="B35:B44" si="14">B34+C35</f>
        <v>43585.854166666672</v>
      </c>
      <c r="C35" s="59">
        <v>0.41666666666666669</v>
      </c>
      <c r="D35" s="21" t="s">
        <v>55</v>
      </c>
      <c r="E35" s="21"/>
      <c r="F35" s="21" t="s">
        <v>92</v>
      </c>
      <c r="G35" s="21"/>
      <c r="H35" s="64"/>
    </row>
    <row r="36" spans="1:9" s="19" customFormat="1" ht="43.2" x14ac:dyDescent="0.3">
      <c r="A36" s="53">
        <f t="shared" si="0"/>
        <v>43585.854166666672</v>
      </c>
      <c r="B36" s="54">
        <f t="shared" si="14"/>
        <v>43585.937500000007</v>
      </c>
      <c r="C36" s="48">
        <v>8.3333333333333329E-2</v>
      </c>
      <c r="D36" s="25" t="s">
        <v>105</v>
      </c>
      <c r="E36" s="25"/>
      <c r="F36" s="25"/>
      <c r="G36" s="25"/>
      <c r="H36" s="94"/>
    </row>
    <row r="37" spans="1:9" s="19" customFormat="1" x14ac:dyDescent="0.3">
      <c r="A37" s="55">
        <f t="shared" si="0"/>
        <v>43585.937500000007</v>
      </c>
      <c r="B37" s="56">
        <f t="shared" si="14"/>
        <v>43585.979166666672</v>
      </c>
      <c r="C37" s="59">
        <v>4.1666666666666664E-2</v>
      </c>
      <c r="D37" s="21" t="s">
        <v>75</v>
      </c>
      <c r="E37" s="21"/>
      <c r="F37" s="21"/>
      <c r="G37" s="21"/>
      <c r="H37" s="64"/>
    </row>
    <row r="38" spans="1:9" s="19" customFormat="1" ht="28.8" x14ac:dyDescent="0.3">
      <c r="A38" s="53">
        <f t="shared" si="0"/>
        <v>43585.979166666672</v>
      </c>
      <c r="B38" s="54">
        <f t="shared" si="14"/>
        <v>43586.020833333336</v>
      </c>
      <c r="C38" s="48">
        <v>4.1666666666666664E-2</v>
      </c>
      <c r="D38" s="25" t="s">
        <v>106</v>
      </c>
      <c r="E38" s="25"/>
      <c r="F38" s="25"/>
      <c r="G38" s="25"/>
      <c r="H38" s="94"/>
    </row>
    <row r="39" spans="1:9" s="19" customFormat="1" x14ac:dyDescent="0.3">
      <c r="A39" s="55">
        <f t="shared" si="0"/>
        <v>43586.020833333336</v>
      </c>
      <c r="B39" s="56">
        <f t="shared" si="14"/>
        <v>43586.104166666672</v>
      </c>
      <c r="C39" s="59">
        <v>8.3333333333333329E-2</v>
      </c>
      <c r="D39" s="21" t="s">
        <v>59</v>
      </c>
      <c r="E39" s="21"/>
      <c r="F39" s="21"/>
      <c r="G39" s="21"/>
      <c r="H39" s="64"/>
    </row>
    <row r="40" spans="1:9" s="19" customFormat="1" x14ac:dyDescent="0.3">
      <c r="A40" s="53">
        <f t="shared" si="0"/>
        <v>43586.104166666672</v>
      </c>
      <c r="B40" s="54">
        <f t="shared" si="14"/>
        <v>43586.520833333336</v>
      </c>
      <c r="C40" s="47">
        <v>0.41666666666666669</v>
      </c>
      <c r="D40" s="23" t="s">
        <v>58</v>
      </c>
      <c r="E40" s="25"/>
      <c r="F40" s="25"/>
      <c r="G40" s="25">
        <v>100</v>
      </c>
      <c r="H40" s="94">
        <v>10</v>
      </c>
    </row>
    <row r="41" spans="1:9" s="19" customFormat="1" x14ac:dyDescent="0.3">
      <c r="A41" s="55">
        <f t="shared" si="0"/>
        <v>43586.520833333336</v>
      </c>
      <c r="B41" s="56">
        <f t="shared" si="14"/>
        <v>43586.520833333336</v>
      </c>
      <c r="C41" s="57">
        <v>0</v>
      </c>
      <c r="D41" s="58" t="s">
        <v>61</v>
      </c>
      <c r="E41" s="21"/>
      <c r="F41" s="21"/>
      <c r="G41" s="21"/>
      <c r="H41" s="64"/>
    </row>
    <row r="42" spans="1:9" x14ac:dyDescent="0.3">
      <c r="A42" s="53">
        <f t="shared" si="0"/>
        <v>43586.520833333336</v>
      </c>
      <c r="B42" s="54">
        <f t="shared" si="14"/>
        <v>43586.729166666672</v>
      </c>
      <c r="C42" s="48">
        <v>0.20833333333333334</v>
      </c>
      <c r="D42" s="25" t="s">
        <v>60</v>
      </c>
      <c r="E42" s="25"/>
      <c r="F42" s="25" t="s">
        <v>97</v>
      </c>
      <c r="G42" s="25"/>
      <c r="H42" s="94"/>
      <c r="I42" s="4"/>
    </row>
    <row r="43" spans="1:9" ht="57.6" x14ac:dyDescent="0.3">
      <c r="A43" s="55">
        <f t="shared" si="0"/>
        <v>43586.729166666672</v>
      </c>
      <c r="B43" s="56">
        <f t="shared" si="14"/>
        <v>43586.812500000007</v>
      </c>
      <c r="C43" s="59">
        <v>8.3333333333333329E-2</v>
      </c>
      <c r="D43" s="21" t="s">
        <v>107</v>
      </c>
      <c r="E43" s="21"/>
      <c r="F43" s="21"/>
      <c r="G43" s="21"/>
      <c r="H43" s="64"/>
      <c r="I43" s="20"/>
    </row>
    <row r="44" spans="1:9" x14ac:dyDescent="0.3">
      <c r="A44" s="53">
        <f t="shared" si="0"/>
        <v>43586.812500000007</v>
      </c>
      <c r="B44" s="54">
        <f t="shared" si="14"/>
        <v>43586.854166666672</v>
      </c>
      <c r="C44" s="48">
        <v>4.1666666666666664E-2</v>
      </c>
      <c r="D44" s="25" t="s">
        <v>59</v>
      </c>
      <c r="E44" s="25"/>
      <c r="F44" s="25"/>
      <c r="G44" s="25"/>
      <c r="H44" s="94"/>
      <c r="I44" s="20"/>
    </row>
    <row r="45" spans="1:9" ht="57.6" x14ac:dyDescent="0.3">
      <c r="A45" s="55">
        <f t="shared" si="0"/>
        <v>43586.854166666672</v>
      </c>
      <c r="B45" s="56">
        <f t="shared" ref="B45" si="15">B44+C45</f>
        <v>43586.937500000007</v>
      </c>
      <c r="C45" s="59">
        <v>8.3333333333333329E-2</v>
      </c>
      <c r="D45" s="21" t="s">
        <v>108</v>
      </c>
      <c r="E45" s="21"/>
      <c r="F45" s="21"/>
      <c r="G45" s="21"/>
      <c r="H45" s="64"/>
      <c r="I45" s="20"/>
    </row>
    <row r="46" spans="1:9" x14ac:dyDescent="0.3">
      <c r="A46" s="53">
        <f t="shared" si="0"/>
        <v>43586.937500000007</v>
      </c>
      <c r="B46" s="54">
        <f t="shared" ref="B46:B49" si="16">B45+C46</f>
        <v>43587.562500000007</v>
      </c>
      <c r="C46" s="47">
        <v>0.625</v>
      </c>
      <c r="D46" s="23" t="s">
        <v>76</v>
      </c>
      <c r="E46" s="25"/>
      <c r="F46" s="25"/>
      <c r="G46" s="25">
        <v>150</v>
      </c>
      <c r="H46" s="94">
        <v>15</v>
      </c>
      <c r="I46" s="20"/>
    </row>
    <row r="47" spans="1:9" x14ac:dyDescent="0.3">
      <c r="A47" s="55">
        <f t="shared" si="0"/>
        <v>43587.562500000007</v>
      </c>
      <c r="B47" s="56">
        <f t="shared" si="16"/>
        <v>43587.562500000007</v>
      </c>
      <c r="C47" s="57">
        <v>0</v>
      </c>
      <c r="D47" s="58" t="s">
        <v>62</v>
      </c>
      <c r="E47" s="24"/>
      <c r="F47" s="24"/>
      <c r="G47" s="21"/>
      <c r="H47" s="64"/>
      <c r="I47" s="20"/>
    </row>
    <row r="48" spans="1:9" ht="28.8" customHeight="1" x14ac:dyDescent="0.3">
      <c r="A48" s="53">
        <f t="shared" si="0"/>
        <v>43587.562500000007</v>
      </c>
      <c r="B48" s="54">
        <f t="shared" si="16"/>
        <v>43587.687500000007</v>
      </c>
      <c r="C48" s="48">
        <v>0.125</v>
      </c>
      <c r="D48" s="25" t="s">
        <v>63</v>
      </c>
      <c r="E48" s="25"/>
      <c r="F48" s="25" t="s">
        <v>88</v>
      </c>
      <c r="G48" s="25"/>
      <c r="H48" s="94"/>
      <c r="I48" s="20"/>
    </row>
    <row r="49" spans="1:10" x14ac:dyDescent="0.3">
      <c r="A49" s="55">
        <f t="shared" si="0"/>
        <v>43587.687500000007</v>
      </c>
      <c r="B49" s="56">
        <f t="shared" si="16"/>
        <v>43587.812500000007</v>
      </c>
      <c r="C49" s="59">
        <v>0.125</v>
      </c>
      <c r="D49" s="21" t="s">
        <v>64</v>
      </c>
      <c r="E49" s="21"/>
      <c r="F49" s="21"/>
      <c r="G49" s="21"/>
      <c r="H49" s="64"/>
      <c r="I49" s="20"/>
    </row>
    <row r="50" spans="1:10" x14ac:dyDescent="0.3">
      <c r="A50" s="53">
        <f t="shared" ref="A50:A58" si="17">B49</f>
        <v>43587.812500000007</v>
      </c>
      <c r="B50" s="54">
        <f t="shared" ref="B50:B58" si="18">B49+C50</f>
        <v>43587.854166666672</v>
      </c>
      <c r="C50" s="48">
        <v>4.1666666666666664E-2</v>
      </c>
      <c r="D50" s="25" t="s">
        <v>77</v>
      </c>
      <c r="E50" s="25"/>
      <c r="F50" s="25"/>
      <c r="G50" s="25"/>
      <c r="H50" s="94"/>
      <c r="I50" s="20"/>
    </row>
    <row r="51" spans="1:10" ht="43.2" x14ac:dyDescent="0.3">
      <c r="A51" s="55">
        <f t="shared" si="17"/>
        <v>43587.854166666672</v>
      </c>
      <c r="B51" s="56">
        <f t="shared" si="18"/>
        <v>43587.937500000007</v>
      </c>
      <c r="C51" s="59">
        <v>8.3333333333333329E-2</v>
      </c>
      <c r="D51" s="21" t="s">
        <v>109</v>
      </c>
      <c r="E51" s="21"/>
      <c r="F51" s="21"/>
      <c r="G51" s="21"/>
      <c r="H51" s="64"/>
    </row>
    <row r="52" spans="1:10" ht="30" customHeight="1" x14ac:dyDescent="0.3">
      <c r="A52" s="53">
        <f t="shared" si="17"/>
        <v>43587.937500000007</v>
      </c>
      <c r="B52" s="54">
        <f t="shared" si="18"/>
        <v>43588.020833333343</v>
      </c>
      <c r="C52" s="48">
        <v>8.3333333333333329E-2</v>
      </c>
      <c r="D52" s="25" t="s">
        <v>116</v>
      </c>
      <c r="E52" s="25"/>
      <c r="F52" s="25" t="s">
        <v>89</v>
      </c>
      <c r="G52" s="25"/>
      <c r="H52" s="94"/>
    </row>
    <row r="53" spans="1:10" x14ac:dyDescent="0.3">
      <c r="A53" s="55">
        <f t="shared" si="17"/>
        <v>43588.020833333343</v>
      </c>
      <c r="B53" s="56">
        <f t="shared" si="18"/>
        <v>43588.229166666679</v>
      </c>
      <c r="C53" s="59">
        <v>0.20833333333333334</v>
      </c>
      <c r="D53" s="21" t="s">
        <v>90</v>
      </c>
      <c r="E53" s="21"/>
      <c r="F53" s="21" t="s">
        <v>137</v>
      </c>
      <c r="G53" s="21">
        <v>50</v>
      </c>
      <c r="H53" s="64">
        <v>5</v>
      </c>
    </row>
    <row r="54" spans="1:10" ht="43.2" x14ac:dyDescent="0.3">
      <c r="A54" s="53">
        <f t="shared" si="17"/>
        <v>43588.229166666679</v>
      </c>
      <c r="B54" s="54">
        <f t="shared" si="18"/>
        <v>43588.312500000015</v>
      </c>
      <c r="C54" s="48">
        <v>8.3333333333333329E-2</v>
      </c>
      <c r="D54" s="25" t="s">
        <v>110</v>
      </c>
      <c r="E54" s="25"/>
      <c r="F54" s="25"/>
      <c r="G54" s="25"/>
      <c r="H54" s="94"/>
    </row>
    <row r="55" spans="1:10" x14ac:dyDescent="0.3">
      <c r="A55" s="55">
        <f t="shared" si="17"/>
        <v>43588.312500000015</v>
      </c>
      <c r="B55" s="56">
        <f t="shared" si="18"/>
        <v>43588.437500000015</v>
      </c>
      <c r="C55" s="59">
        <v>0.125</v>
      </c>
      <c r="D55" s="21" t="s">
        <v>85</v>
      </c>
      <c r="E55" s="21"/>
      <c r="F55" s="21"/>
      <c r="G55" s="21"/>
      <c r="H55" s="64"/>
    </row>
    <row r="56" spans="1:10" s="20" customFormat="1" x14ac:dyDescent="0.3">
      <c r="A56" s="53">
        <f t="shared" si="17"/>
        <v>43588.437500000015</v>
      </c>
      <c r="B56" s="54">
        <f t="shared" si="18"/>
        <v>43588.64583333335</v>
      </c>
      <c r="C56" s="47">
        <v>0.20833333333333334</v>
      </c>
      <c r="D56" s="23" t="s">
        <v>12</v>
      </c>
      <c r="E56" s="25"/>
      <c r="F56" s="25"/>
      <c r="G56" s="25">
        <v>50</v>
      </c>
      <c r="H56" s="94">
        <v>5</v>
      </c>
    </row>
    <row r="57" spans="1:10" s="20" customFormat="1" x14ac:dyDescent="0.3">
      <c r="A57" s="55">
        <f t="shared" si="17"/>
        <v>43588.64583333335</v>
      </c>
      <c r="B57" s="56">
        <f t="shared" si="18"/>
        <v>43588.687500000015</v>
      </c>
      <c r="C57" s="57">
        <v>4.1666666666666664E-2</v>
      </c>
      <c r="D57" s="58" t="s">
        <v>3</v>
      </c>
      <c r="E57" s="21"/>
      <c r="F57" s="21"/>
      <c r="G57" s="21"/>
      <c r="H57" s="64"/>
    </row>
    <row r="58" spans="1:10" s="20" customFormat="1" ht="15" thickBot="1" x14ac:dyDescent="0.35">
      <c r="A58" s="96">
        <f t="shared" si="17"/>
        <v>43588.687500000015</v>
      </c>
      <c r="B58" s="97">
        <f t="shared" si="18"/>
        <v>43588.687500000015</v>
      </c>
      <c r="C58" s="98">
        <v>0</v>
      </c>
      <c r="D58" s="99" t="s">
        <v>65</v>
      </c>
      <c r="E58" s="100"/>
      <c r="F58" s="100"/>
      <c r="G58" s="100"/>
      <c r="H58" s="101"/>
    </row>
    <row r="59" spans="1:10" s="20" customFormat="1" x14ac:dyDescent="0.3">
      <c r="A59" s="30"/>
      <c r="B59" s="30"/>
      <c r="C59" s="17">
        <f>SUM(C11:C58)</f>
        <v>6.3541666666666652</v>
      </c>
      <c r="D59" s="22"/>
      <c r="E59" s="22"/>
      <c r="F59" s="22"/>
      <c r="G59" s="22">
        <f>SUM(G11:G58)</f>
        <v>675</v>
      </c>
      <c r="H59" s="22">
        <f>SUM(H11:H58)</f>
        <v>67.5</v>
      </c>
      <c r="I59" s="20" t="s">
        <v>138</v>
      </c>
    </row>
    <row r="60" spans="1:10" s="20" customFormat="1" x14ac:dyDescent="0.3">
      <c r="A60" s="30"/>
      <c r="B60" s="30"/>
      <c r="C60" s="31"/>
      <c r="D60" s="22"/>
      <c r="E60" s="32"/>
      <c r="F60" s="32"/>
      <c r="G60" s="33"/>
      <c r="H60" s="34">
        <f>G59/11</f>
        <v>61.363636363636367</v>
      </c>
      <c r="I60" s="20" t="s">
        <v>79</v>
      </c>
      <c r="J60" s="61">
        <f>H59-H60</f>
        <v>6.1363636363636331</v>
      </c>
    </row>
    <row r="61" spans="1:10" x14ac:dyDescent="0.3">
      <c r="H61" s="60">
        <f>G59/12</f>
        <v>56.25</v>
      </c>
      <c r="I61" s="1" t="s">
        <v>80</v>
      </c>
      <c r="J61" s="62">
        <f>H59-H61</f>
        <v>11.25</v>
      </c>
    </row>
  </sheetData>
  <pageMargins left="0.25" right="0.25" top="0.75" bottom="0.75" header="0.3" footer="0.3"/>
  <pageSetup scale="7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5" sqref="B25"/>
    </sheetView>
  </sheetViews>
  <sheetFormatPr defaultRowHeight="14.4" x14ac:dyDescent="0.3"/>
  <cols>
    <col min="1" max="1" width="17.21875" style="18" bestFit="1" customWidth="1"/>
    <col min="2" max="2" width="30" style="18" customWidth="1"/>
    <col min="3" max="3" width="10.5546875" style="18" bestFit="1" customWidth="1"/>
    <col min="4" max="4" width="12.21875" style="18" bestFit="1" customWidth="1"/>
    <col min="5" max="245" width="8.88671875" style="18"/>
    <col min="246" max="246" width="18.44140625" style="18" customWidth="1"/>
    <col min="247" max="249" width="18.5546875" style="18" customWidth="1"/>
    <col min="250" max="250" width="18.6640625" style="18" customWidth="1"/>
    <col min="251" max="501" width="8.88671875" style="18"/>
    <col min="502" max="502" width="18.44140625" style="18" customWidth="1"/>
    <col min="503" max="505" width="18.5546875" style="18" customWidth="1"/>
    <col min="506" max="506" width="18.6640625" style="18" customWidth="1"/>
    <col min="507" max="757" width="8.88671875" style="18"/>
    <col min="758" max="758" width="18.44140625" style="18" customWidth="1"/>
    <col min="759" max="761" width="18.5546875" style="18" customWidth="1"/>
    <col min="762" max="762" width="18.6640625" style="18" customWidth="1"/>
    <col min="763" max="1013" width="8.88671875" style="18"/>
    <col min="1014" max="1014" width="18.44140625" style="18" customWidth="1"/>
    <col min="1015" max="1017" width="18.5546875" style="18" customWidth="1"/>
    <col min="1018" max="1018" width="18.6640625" style="18" customWidth="1"/>
    <col min="1019" max="1269" width="8.88671875" style="18"/>
    <col min="1270" max="1270" width="18.44140625" style="18" customWidth="1"/>
    <col min="1271" max="1273" width="18.5546875" style="18" customWidth="1"/>
    <col min="1274" max="1274" width="18.6640625" style="18" customWidth="1"/>
    <col min="1275" max="1525" width="8.88671875" style="18"/>
    <col min="1526" max="1526" width="18.44140625" style="18" customWidth="1"/>
    <col min="1527" max="1529" width="18.5546875" style="18" customWidth="1"/>
    <col min="1530" max="1530" width="18.6640625" style="18" customWidth="1"/>
    <col min="1531" max="1781" width="8.88671875" style="18"/>
    <col min="1782" max="1782" width="18.44140625" style="18" customWidth="1"/>
    <col min="1783" max="1785" width="18.5546875" style="18" customWidth="1"/>
    <col min="1786" max="1786" width="18.6640625" style="18" customWidth="1"/>
    <col min="1787" max="2037" width="8.88671875" style="18"/>
    <col min="2038" max="2038" width="18.44140625" style="18" customWidth="1"/>
    <col min="2039" max="2041" width="18.5546875" style="18" customWidth="1"/>
    <col min="2042" max="2042" width="18.6640625" style="18" customWidth="1"/>
    <col min="2043" max="2293" width="8.88671875" style="18"/>
    <col min="2294" max="2294" width="18.44140625" style="18" customWidth="1"/>
    <col min="2295" max="2297" width="18.5546875" style="18" customWidth="1"/>
    <col min="2298" max="2298" width="18.6640625" style="18" customWidth="1"/>
    <col min="2299" max="2549" width="8.88671875" style="18"/>
    <col min="2550" max="2550" width="18.44140625" style="18" customWidth="1"/>
    <col min="2551" max="2553" width="18.5546875" style="18" customWidth="1"/>
    <col min="2554" max="2554" width="18.6640625" style="18" customWidth="1"/>
    <col min="2555" max="2805" width="8.88671875" style="18"/>
    <col min="2806" max="2806" width="18.44140625" style="18" customWidth="1"/>
    <col min="2807" max="2809" width="18.5546875" style="18" customWidth="1"/>
    <col min="2810" max="2810" width="18.6640625" style="18" customWidth="1"/>
    <col min="2811" max="3061" width="8.88671875" style="18"/>
    <col min="3062" max="3062" width="18.44140625" style="18" customWidth="1"/>
    <col min="3063" max="3065" width="18.5546875" style="18" customWidth="1"/>
    <col min="3066" max="3066" width="18.6640625" style="18" customWidth="1"/>
    <col min="3067" max="3317" width="8.88671875" style="18"/>
    <col min="3318" max="3318" width="18.44140625" style="18" customWidth="1"/>
    <col min="3319" max="3321" width="18.5546875" style="18" customWidth="1"/>
    <col min="3322" max="3322" width="18.6640625" style="18" customWidth="1"/>
    <col min="3323" max="3573" width="8.88671875" style="18"/>
    <col min="3574" max="3574" width="18.44140625" style="18" customWidth="1"/>
    <col min="3575" max="3577" width="18.5546875" style="18" customWidth="1"/>
    <col min="3578" max="3578" width="18.6640625" style="18" customWidth="1"/>
    <col min="3579" max="3829" width="8.88671875" style="18"/>
    <col min="3830" max="3830" width="18.44140625" style="18" customWidth="1"/>
    <col min="3831" max="3833" width="18.5546875" style="18" customWidth="1"/>
    <col min="3834" max="3834" width="18.6640625" style="18" customWidth="1"/>
    <col min="3835" max="4085" width="8.88671875" style="18"/>
    <col min="4086" max="4086" width="18.44140625" style="18" customWidth="1"/>
    <col min="4087" max="4089" width="18.5546875" style="18" customWidth="1"/>
    <col min="4090" max="4090" width="18.6640625" style="18" customWidth="1"/>
    <col min="4091" max="4341" width="8.88671875" style="18"/>
    <col min="4342" max="4342" width="18.44140625" style="18" customWidth="1"/>
    <col min="4343" max="4345" width="18.5546875" style="18" customWidth="1"/>
    <col min="4346" max="4346" width="18.6640625" style="18" customWidth="1"/>
    <col min="4347" max="4597" width="8.88671875" style="18"/>
    <col min="4598" max="4598" width="18.44140625" style="18" customWidth="1"/>
    <col min="4599" max="4601" width="18.5546875" style="18" customWidth="1"/>
    <col min="4602" max="4602" width="18.6640625" style="18" customWidth="1"/>
    <col min="4603" max="4853" width="8.88671875" style="18"/>
    <col min="4854" max="4854" width="18.44140625" style="18" customWidth="1"/>
    <col min="4855" max="4857" width="18.5546875" style="18" customWidth="1"/>
    <col min="4858" max="4858" width="18.6640625" style="18" customWidth="1"/>
    <col min="4859" max="5109" width="8.88671875" style="18"/>
    <col min="5110" max="5110" width="18.44140625" style="18" customWidth="1"/>
    <col min="5111" max="5113" width="18.5546875" style="18" customWidth="1"/>
    <col min="5114" max="5114" width="18.6640625" style="18" customWidth="1"/>
    <col min="5115" max="5365" width="8.88671875" style="18"/>
    <col min="5366" max="5366" width="18.44140625" style="18" customWidth="1"/>
    <col min="5367" max="5369" width="18.5546875" style="18" customWidth="1"/>
    <col min="5370" max="5370" width="18.6640625" style="18" customWidth="1"/>
    <col min="5371" max="5621" width="8.88671875" style="18"/>
    <col min="5622" max="5622" width="18.44140625" style="18" customWidth="1"/>
    <col min="5623" max="5625" width="18.5546875" style="18" customWidth="1"/>
    <col min="5626" max="5626" width="18.6640625" style="18" customWidth="1"/>
    <col min="5627" max="5877" width="8.88671875" style="18"/>
    <col min="5878" max="5878" width="18.44140625" style="18" customWidth="1"/>
    <col min="5879" max="5881" width="18.5546875" style="18" customWidth="1"/>
    <col min="5882" max="5882" width="18.6640625" style="18" customWidth="1"/>
    <col min="5883" max="6133" width="8.88671875" style="18"/>
    <col min="6134" max="6134" width="18.44140625" style="18" customWidth="1"/>
    <col min="6135" max="6137" width="18.5546875" style="18" customWidth="1"/>
    <col min="6138" max="6138" width="18.6640625" style="18" customWidth="1"/>
    <col min="6139" max="6389" width="8.88671875" style="18"/>
    <col min="6390" max="6390" width="18.44140625" style="18" customWidth="1"/>
    <col min="6391" max="6393" width="18.5546875" style="18" customWidth="1"/>
    <col min="6394" max="6394" width="18.6640625" style="18" customWidth="1"/>
    <col min="6395" max="6645" width="8.88671875" style="18"/>
    <col min="6646" max="6646" width="18.44140625" style="18" customWidth="1"/>
    <col min="6647" max="6649" width="18.5546875" style="18" customWidth="1"/>
    <col min="6650" max="6650" width="18.6640625" style="18" customWidth="1"/>
    <col min="6651" max="6901" width="8.88671875" style="18"/>
    <col min="6902" max="6902" width="18.44140625" style="18" customWidth="1"/>
    <col min="6903" max="6905" width="18.5546875" style="18" customWidth="1"/>
    <col min="6906" max="6906" width="18.6640625" style="18" customWidth="1"/>
    <col min="6907" max="7157" width="8.88671875" style="18"/>
    <col min="7158" max="7158" width="18.44140625" style="18" customWidth="1"/>
    <col min="7159" max="7161" width="18.5546875" style="18" customWidth="1"/>
    <col min="7162" max="7162" width="18.6640625" style="18" customWidth="1"/>
    <col min="7163" max="7413" width="8.88671875" style="18"/>
    <col min="7414" max="7414" width="18.44140625" style="18" customWidth="1"/>
    <col min="7415" max="7417" width="18.5546875" style="18" customWidth="1"/>
    <col min="7418" max="7418" width="18.6640625" style="18" customWidth="1"/>
    <col min="7419" max="7669" width="8.88671875" style="18"/>
    <col min="7670" max="7670" width="18.44140625" style="18" customWidth="1"/>
    <col min="7671" max="7673" width="18.5546875" style="18" customWidth="1"/>
    <col min="7674" max="7674" width="18.6640625" style="18" customWidth="1"/>
    <col min="7675" max="7925" width="8.88671875" style="18"/>
    <col min="7926" max="7926" width="18.44140625" style="18" customWidth="1"/>
    <col min="7927" max="7929" width="18.5546875" style="18" customWidth="1"/>
    <col min="7930" max="7930" width="18.6640625" style="18" customWidth="1"/>
    <col min="7931" max="8181" width="8.88671875" style="18"/>
    <col min="8182" max="8182" width="18.44140625" style="18" customWidth="1"/>
    <col min="8183" max="8185" width="18.5546875" style="18" customWidth="1"/>
    <col min="8186" max="8186" width="18.6640625" style="18" customWidth="1"/>
    <col min="8187" max="8437" width="8.88671875" style="18"/>
    <col min="8438" max="8438" width="18.44140625" style="18" customWidth="1"/>
    <col min="8439" max="8441" width="18.5546875" style="18" customWidth="1"/>
    <col min="8442" max="8442" width="18.6640625" style="18" customWidth="1"/>
    <col min="8443" max="8693" width="8.88671875" style="18"/>
    <col min="8694" max="8694" width="18.44140625" style="18" customWidth="1"/>
    <col min="8695" max="8697" width="18.5546875" style="18" customWidth="1"/>
    <col min="8698" max="8698" width="18.6640625" style="18" customWidth="1"/>
    <col min="8699" max="8949" width="8.88671875" style="18"/>
    <col min="8950" max="8950" width="18.44140625" style="18" customWidth="1"/>
    <col min="8951" max="8953" width="18.5546875" style="18" customWidth="1"/>
    <col min="8954" max="8954" width="18.6640625" style="18" customWidth="1"/>
    <col min="8955" max="9205" width="8.88671875" style="18"/>
    <col min="9206" max="9206" width="18.44140625" style="18" customWidth="1"/>
    <col min="9207" max="9209" width="18.5546875" style="18" customWidth="1"/>
    <col min="9210" max="9210" width="18.6640625" style="18" customWidth="1"/>
    <col min="9211" max="9461" width="8.88671875" style="18"/>
    <col min="9462" max="9462" width="18.44140625" style="18" customWidth="1"/>
    <col min="9463" max="9465" width="18.5546875" style="18" customWidth="1"/>
    <col min="9466" max="9466" width="18.6640625" style="18" customWidth="1"/>
    <col min="9467" max="9717" width="8.88671875" style="18"/>
    <col min="9718" max="9718" width="18.44140625" style="18" customWidth="1"/>
    <col min="9719" max="9721" width="18.5546875" style="18" customWidth="1"/>
    <col min="9722" max="9722" width="18.6640625" style="18" customWidth="1"/>
    <col min="9723" max="9973" width="8.88671875" style="18"/>
    <col min="9974" max="9974" width="18.44140625" style="18" customWidth="1"/>
    <col min="9975" max="9977" width="18.5546875" style="18" customWidth="1"/>
    <col min="9978" max="9978" width="18.6640625" style="18" customWidth="1"/>
    <col min="9979" max="10229" width="8.88671875" style="18"/>
    <col min="10230" max="10230" width="18.44140625" style="18" customWidth="1"/>
    <col min="10231" max="10233" width="18.5546875" style="18" customWidth="1"/>
    <col min="10234" max="10234" width="18.6640625" style="18" customWidth="1"/>
    <col min="10235" max="10485" width="8.88671875" style="18"/>
    <col min="10486" max="10486" width="18.44140625" style="18" customWidth="1"/>
    <col min="10487" max="10489" width="18.5546875" style="18" customWidth="1"/>
    <col min="10490" max="10490" width="18.6640625" style="18" customWidth="1"/>
    <col min="10491" max="10741" width="8.88671875" style="18"/>
    <col min="10742" max="10742" width="18.44140625" style="18" customWidth="1"/>
    <col min="10743" max="10745" width="18.5546875" style="18" customWidth="1"/>
    <col min="10746" max="10746" width="18.6640625" style="18" customWidth="1"/>
    <col min="10747" max="10997" width="8.88671875" style="18"/>
    <col min="10998" max="10998" width="18.44140625" style="18" customWidth="1"/>
    <col min="10999" max="11001" width="18.5546875" style="18" customWidth="1"/>
    <col min="11002" max="11002" width="18.6640625" style="18" customWidth="1"/>
    <col min="11003" max="11253" width="8.88671875" style="18"/>
    <col min="11254" max="11254" width="18.44140625" style="18" customWidth="1"/>
    <col min="11255" max="11257" width="18.5546875" style="18" customWidth="1"/>
    <col min="11258" max="11258" width="18.6640625" style="18" customWidth="1"/>
    <col min="11259" max="11509" width="8.88671875" style="18"/>
    <col min="11510" max="11510" width="18.44140625" style="18" customWidth="1"/>
    <col min="11511" max="11513" width="18.5546875" style="18" customWidth="1"/>
    <col min="11514" max="11514" width="18.6640625" style="18" customWidth="1"/>
    <col min="11515" max="11765" width="8.88671875" style="18"/>
    <col min="11766" max="11766" width="18.44140625" style="18" customWidth="1"/>
    <col min="11767" max="11769" width="18.5546875" style="18" customWidth="1"/>
    <col min="11770" max="11770" width="18.6640625" style="18" customWidth="1"/>
    <col min="11771" max="12021" width="8.88671875" style="18"/>
    <col min="12022" max="12022" width="18.44140625" style="18" customWidth="1"/>
    <col min="12023" max="12025" width="18.5546875" style="18" customWidth="1"/>
    <col min="12026" max="12026" width="18.6640625" style="18" customWidth="1"/>
    <col min="12027" max="12277" width="8.88671875" style="18"/>
    <col min="12278" max="12278" width="18.44140625" style="18" customWidth="1"/>
    <col min="12279" max="12281" width="18.5546875" style="18" customWidth="1"/>
    <col min="12282" max="12282" width="18.6640625" style="18" customWidth="1"/>
    <col min="12283" max="12533" width="8.88671875" style="18"/>
    <col min="12534" max="12534" width="18.44140625" style="18" customWidth="1"/>
    <col min="12535" max="12537" width="18.5546875" style="18" customWidth="1"/>
    <col min="12538" max="12538" width="18.6640625" style="18" customWidth="1"/>
    <col min="12539" max="12789" width="8.88671875" style="18"/>
    <col min="12790" max="12790" width="18.44140625" style="18" customWidth="1"/>
    <col min="12791" max="12793" width="18.5546875" style="18" customWidth="1"/>
    <col min="12794" max="12794" width="18.6640625" style="18" customWidth="1"/>
    <col min="12795" max="13045" width="8.88671875" style="18"/>
    <col min="13046" max="13046" width="18.44140625" style="18" customWidth="1"/>
    <col min="13047" max="13049" width="18.5546875" style="18" customWidth="1"/>
    <col min="13050" max="13050" width="18.6640625" style="18" customWidth="1"/>
    <col min="13051" max="13301" width="8.88671875" style="18"/>
    <col min="13302" max="13302" width="18.44140625" style="18" customWidth="1"/>
    <col min="13303" max="13305" width="18.5546875" style="18" customWidth="1"/>
    <col min="13306" max="13306" width="18.6640625" style="18" customWidth="1"/>
    <col min="13307" max="13557" width="8.88671875" style="18"/>
    <col min="13558" max="13558" width="18.44140625" style="18" customWidth="1"/>
    <col min="13559" max="13561" width="18.5546875" style="18" customWidth="1"/>
    <col min="13562" max="13562" width="18.6640625" style="18" customWidth="1"/>
    <col min="13563" max="13813" width="8.88671875" style="18"/>
    <col min="13814" max="13814" width="18.44140625" style="18" customWidth="1"/>
    <col min="13815" max="13817" width="18.5546875" style="18" customWidth="1"/>
    <col min="13818" max="13818" width="18.6640625" style="18" customWidth="1"/>
    <col min="13819" max="14069" width="8.88671875" style="18"/>
    <col min="14070" max="14070" width="18.44140625" style="18" customWidth="1"/>
    <col min="14071" max="14073" width="18.5546875" style="18" customWidth="1"/>
    <col min="14074" max="14074" width="18.6640625" style="18" customWidth="1"/>
    <col min="14075" max="14325" width="8.88671875" style="18"/>
    <col min="14326" max="14326" width="18.44140625" style="18" customWidth="1"/>
    <col min="14327" max="14329" width="18.5546875" style="18" customWidth="1"/>
    <col min="14330" max="14330" width="18.6640625" style="18" customWidth="1"/>
    <col min="14331" max="14581" width="8.88671875" style="18"/>
    <col min="14582" max="14582" width="18.44140625" style="18" customWidth="1"/>
    <col min="14583" max="14585" width="18.5546875" style="18" customWidth="1"/>
    <col min="14586" max="14586" width="18.6640625" style="18" customWidth="1"/>
    <col min="14587" max="14837" width="8.88671875" style="18"/>
    <col min="14838" max="14838" width="18.44140625" style="18" customWidth="1"/>
    <col min="14839" max="14841" width="18.5546875" style="18" customWidth="1"/>
    <col min="14842" max="14842" width="18.6640625" style="18" customWidth="1"/>
    <col min="14843" max="15093" width="8.88671875" style="18"/>
    <col min="15094" max="15094" width="18.44140625" style="18" customWidth="1"/>
    <col min="15095" max="15097" width="18.5546875" style="18" customWidth="1"/>
    <col min="15098" max="15098" width="18.6640625" style="18" customWidth="1"/>
    <col min="15099" max="15349" width="8.88671875" style="18"/>
    <col min="15350" max="15350" width="18.44140625" style="18" customWidth="1"/>
    <col min="15351" max="15353" width="18.5546875" style="18" customWidth="1"/>
    <col min="15354" max="15354" width="18.6640625" style="18" customWidth="1"/>
    <col min="15355" max="15605" width="8.88671875" style="18"/>
    <col min="15606" max="15606" width="18.44140625" style="18" customWidth="1"/>
    <col min="15607" max="15609" width="18.5546875" style="18" customWidth="1"/>
    <col min="15610" max="15610" width="18.6640625" style="18" customWidth="1"/>
    <col min="15611" max="15861" width="8.88671875" style="18"/>
    <col min="15862" max="15862" width="18.44140625" style="18" customWidth="1"/>
    <col min="15863" max="15865" width="18.5546875" style="18" customWidth="1"/>
    <col min="15866" max="15866" width="18.6640625" style="18" customWidth="1"/>
    <col min="15867" max="16117" width="8.88671875" style="18"/>
    <col min="16118" max="16118" width="18.44140625" style="18" customWidth="1"/>
    <col min="16119" max="16121" width="18.5546875" style="18" customWidth="1"/>
    <col min="16122" max="16122" width="18.6640625" style="18" customWidth="1"/>
    <col min="16123" max="16384" width="8.88671875" style="18"/>
  </cols>
  <sheetData>
    <row r="1" spans="1:2" x14ac:dyDescent="0.3">
      <c r="A1" s="15" t="s">
        <v>95</v>
      </c>
    </row>
    <row r="2" spans="1:2" x14ac:dyDescent="0.3">
      <c r="A2" s="15" t="s">
        <v>57</v>
      </c>
    </row>
    <row r="3" spans="1:2" x14ac:dyDescent="0.3">
      <c r="A3" s="18" t="s">
        <v>96</v>
      </c>
    </row>
    <row r="4" spans="1:2" x14ac:dyDescent="0.3">
      <c r="A4" s="18" t="s">
        <v>135</v>
      </c>
    </row>
    <row r="5" spans="1:2" x14ac:dyDescent="0.3">
      <c r="A5" s="18" t="s">
        <v>136</v>
      </c>
    </row>
    <row r="6" spans="1:2" ht="15" thickBot="1" x14ac:dyDescent="0.35"/>
    <row r="7" spans="1:2" ht="15" thickBot="1" x14ac:dyDescent="0.35">
      <c r="A7" s="40" t="s">
        <v>38</v>
      </c>
      <c r="B7" s="41" t="s">
        <v>39</v>
      </c>
    </row>
    <row r="8" spans="1:2" x14ac:dyDescent="0.3">
      <c r="A8" s="63" t="s">
        <v>94</v>
      </c>
      <c r="B8" s="64" t="s">
        <v>71</v>
      </c>
    </row>
    <row r="9" spans="1:2" x14ac:dyDescent="0.3">
      <c r="A9" s="37" t="s">
        <v>29</v>
      </c>
      <c r="B9" s="64" t="s">
        <v>89</v>
      </c>
    </row>
    <row r="10" spans="1:2" x14ac:dyDescent="0.3">
      <c r="A10" s="36" t="s">
        <v>13</v>
      </c>
      <c r="B10" s="64" t="s">
        <v>88</v>
      </c>
    </row>
    <row r="11" spans="1:2" x14ac:dyDescent="0.3">
      <c r="A11" s="36" t="s">
        <v>86</v>
      </c>
      <c r="B11" s="39" t="s">
        <v>98</v>
      </c>
    </row>
    <row r="12" spans="1:2" x14ac:dyDescent="0.3">
      <c r="A12" s="36" t="s">
        <v>87</v>
      </c>
      <c r="B12" s="39" t="s">
        <v>97</v>
      </c>
    </row>
    <row r="13" spans="1:2" x14ac:dyDescent="0.3">
      <c r="A13" s="36" t="s">
        <v>93</v>
      </c>
      <c r="B13" s="64" t="s">
        <v>92</v>
      </c>
    </row>
    <row r="14" spans="1:2" x14ac:dyDescent="0.3">
      <c r="A14" s="36" t="s">
        <v>10</v>
      </c>
      <c r="B14" s="39" t="s">
        <v>99</v>
      </c>
    </row>
    <row r="15" spans="1:2" x14ac:dyDescent="0.3">
      <c r="A15" s="36" t="s">
        <v>11</v>
      </c>
      <c r="B15" s="39" t="s">
        <v>72</v>
      </c>
    </row>
    <row r="16" spans="1:2" x14ac:dyDescent="0.3">
      <c r="A16" s="36" t="s">
        <v>26</v>
      </c>
      <c r="B16" s="39" t="s">
        <v>81</v>
      </c>
    </row>
    <row r="17" spans="1:2" x14ac:dyDescent="0.3">
      <c r="A17" s="36" t="s">
        <v>32</v>
      </c>
      <c r="B17" s="39" t="s">
        <v>82</v>
      </c>
    </row>
    <row r="18" spans="1:2" x14ac:dyDescent="0.3">
      <c r="A18" s="36" t="s">
        <v>33</v>
      </c>
      <c r="B18" s="39" t="s">
        <v>113</v>
      </c>
    </row>
    <row r="19" spans="1:2" x14ac:dyDescent="0.3">
      <c r="A19" s="36" t="s">
        <v>34</v>
      </c>
      <c r="B19" s="39" t="s">
        <v>113</v>
      </c>
    </row>
    <row r="20" spans="1:2" x14ac:dyDescent="0.3">
      <c r="A20" s="36" t="s">
        <v>35</v>
      </c>
      <c r="B20" s="39" t="s">
        <v>113</v>
      </c>
    </row>
    <row r="21" spans="1:2" x14ac:dyDescent="0.3">
      <c r="A21" s="36" t="s">
        <v>36</v>
      </c>
      <c r="B21" s="39" t="s">
        <v>113</v>
      </c>
    </row>
    <row r="22" spans="1:2" x14ac:dyDescent="0.3">
      <c r="A22" s="36" t="s">
        <v>37</v>
      </c>
      <c r="B22" s="39" t="s">
        <v>114</v>
      </c>
    </row>
    <row r="23" spans="1:2" x14ac:dyDescent="0.3">
      <c r="A23" s="36" t="s">
        <v>112</v>
      </c>
      <c r="B23" s="39" t="s">
        <v>114</v>
      </c>
    </row>
    <row r="24" spans="1:2" x14ac:dyDescent="0.3">
      <c r="A24" s="36" t="s">
        <v>91</v>
      </c>
      <c r="B24" s="39" t="s">
        <v>115</v>
      </c>
    </row>
    <row r="25" spans="1:2" ht="15" thickBot="1" x14ac:dyDescent="0.35">
      <c r="A25" s="38" t="s">
        <v>111</v>
      </c>
      <c r="B25" s="85" t="s">
        <v>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workbookViewId="0">
      <selection activeCell="B14" sqref="B14"/>
    </sheetView>
  </sheetViews>
  <sheetFormatPr defaultRowHeight="14.4" x14ac:dyDescent="0.3"/>
  <cols>
    <col min="1" max="1" width="22.5546875" customWidth="1"/>
    <col min="2" max="2" width="47.5546875" customWidth="1"/>
    <col min="3" max="3" width="9.6640625" bestFit="1" customWidth="1"/>
    <col min="4" max="4" width="10" bestFit="1" customWidth="1"/>
    <col min="7" max="7" width="60.77734375" customWidth="1"/>
  </cols>
  <sheetData>
    <row r="1" spans="1:5" x14ac:dyDescent="0.3">
      <c r="A1" s="15" t="s">
        <v>95</v>
      </c>
      <c r="B1" s="18"/>
      <c r="C1" s="18"/>
      <c r="D1" s="18"/>
      <c r="E1" s="18"/>
    </row>
    <row r="2" spans="1:5" x14ac:dyDescent="0.3">
      <c r="A2" s="15" t="s">
        <v>57</v>
      </c>
      <c r="B2" s="18"/>
      <c r="C2" s="18"/>
      <c r="D2" s="18"/>
      <c r="E2" s="18"/>
    </row>
    <row r="3" spans="1:5" s="18" customFormat="1" x14ac:dyDescent="0.3">
      <c r="A3" s="18" t="s">
        <v>96</v>
      </c>
    </row>
    <row r="4" spans="1:5" s="18" customFormat="1" x14ac:dyDescent="0.3">
      <c r="A4" s="18" t="s">
        <v>135</v>
      </c>
    </row>
    <row r="5" spans="1:5" s="18" customFormat="1" x14ac:dyDescent="0.3">
      <c r="A5" s="18" t="s">
        <v>136</v>
      </c>
    </row>
    <row r="6" spans="1:5" s="18" customFormat="1" ht="15" thickBot="1" x14ac:dyDescent="0.35">
      <c r="A6" s="15"/>
    </row>
    <row r="7" spans="1:5" ht="43.8" thickBot="1" x14ac:dyDescent="0.35">
      <c r="A7" s="65" t="s">
        <v>24</v>
      </c>
      <c r="B7" s="66" t="s">
        <v>25</v>
      </c>
      <c r="C7" s="67" t="s">
        <v>28</v>
      </c>
      <c r="D7" s="68" t="s">
        <v>27</v>
      </c>
      <c r="E7" s="18"/>
    </row>
    <row r="8" spans="1:5" ht="28.8" x14ac:dyDescent="0.3">
      <c r="A8" s="69" t="s">
        <v>15</v>
      </c>
      <c r="B8" s="70" t="s">
        <v>83</v>
      </c>
      <c r="C8" s="71">
        <v>90</v>
      </c>
      <c r="D8" s="72">
        <v>0.5</v>
      </c>
      <c r="E8" s="18"/>
    </row>
    <row r="9" spans="1:5" x14ac:dyDescent="0.3">
      <c r="A9" s="63" t="s">
        <v>68</v>
      </c>
      <c r="B9" s="21" t="s">
        <v>117</v>
      </c>
      <c r="C9" s="73" t="s">
        <v>118</v>
      </c>
      <c r="D9" s="74">
        <v>1</v>
      </c>
      <c r="E9" s="18"/>
    </row>
    <row r="10" spans="1:5" ht="57.6" x14ac:dyDescent="0.3">
      <c r="A10" s="75" t="s">
        <v>16</v>
      </c>
      <c r="B10" s="21" t="s">
        <v>100</v>
      </c>
      <c r="C10" s="73">
        <v>300</v>
      </c>
      <c r="D10" s="74">
        <v>0.5</v>
      </c>
      <c r="E10" s="18"/>
    </row>
    <row r="11" spans="1:5" ht="57.6" x14ac:dyDescent="0.3">
      <c r="A11" s="75" t="s">
        <v>17</v>
      </c>
      <c r="B11" s="21" t="s">
        <v>101</v>
      </c>
      <c r="C11" s="73">
        <v>50</v>
      </c>
      <c r="D11" s="74">
        <v>0.5</v>
      </c>
      <c r="E11" s="18"/>
    </row>
    <row r="12" spans="1:5" s="18" customFormat="1" ht="43.2" x14ac:dyDescent="0.3">
      <c r="A12" s="75" t="s">
        <v>18</v>
      </c>
      <c r="B12" s="21" t="s">
        <v>102</v>
      </c>
      <c r="C12" s="73">
        <v>1800</v>
      </c>
      <c r="D12" s="74">
        <v>2</v>
      </c>
    </row>
    <row r="13" spans="1:5" s="18" customFormat="1" x14ac:dyDescent="0.3">
      <c r="A13" s="76" t="s">
        <v>119</v>
      </c>
      <c r="B13" s="77" t="s">
        <v>120</v>
      </c>
      <c r="C13" s="73" t="s">
        <v>121</v>
      </c>
      <c r="D13" s="74">
        <v>10</v>
      </c>
    </row>
    <row r="14" spans="1:5" ht="43.2" x14ac:dyDescent="0.3">
      <c r="A14" s="75" t="s">
        <v>19</v>
      </c>
      <c r="B14" s="21" t="s">
        <v>103</v>
      </c>
      <c r="C14" s="73">
        <v>1000</v>
      </c>
      <c r="D14" s="74">
        <v>1</v>
      </c>
      <c r="E14" s="18"/>
    </row>
    <row r="15" spans="1:5" x14ac:dyDescent="0.3">
      <c r="A15" s="76" t="s">
        <v>56</v>
      </c>
      <c r="B15" s="77" t="s">
        <v>122</v>
      </c>
      <c r="C15" s="73" t="s">
        <v>123</v>
      </c>
      <c r="D15" s="74">
        <v>10</v>
      </c>
      <c r="E15" s="18"/>
    </row>
    <row r="16" spans="1:5" s="18" customFormat="1" ht="57.6" x14ac:dyDescent="0.3">
      <c r="A16" s="75" t="s">
        <v>20</v>
      </c>
      <c r="B16" s="21" t="s">
        <v>104</v>
      </c>
      <c r="C16" s="73">
        <v>50</v>
      </c>
      <c r="D16" s="74">
        <v>0.5</v>
      </c>
    </row>
    <row r="17" spans="1:5" s="18" customFormat="1" x14ac:dyDescent="0.3">
      <c r="A17" s="76" t="s">
        <v>55</v>
      </c>
      <c r="B17" s="77" t="s">
        <v>124</v>
      </c>
      <c r="C17" s="73" t="s">
        <v>123</v>
      </c>
      <c r="D17" s="74">
        <v>10</v>
      </c>
    </row>
    <row r="18" spans="1:5" s="18" customFormat="1" ht="43.2" x14ac:dyDescent="0.3">
      <c r="A18" s="75" t="s">
        <v>21</v>
      </c>
      <c r="B18" s="21" t="s">
        <v>105</v>
      </c>
      <c r="C18" s="73">
        <v>50</v>
      </c>
      <c r="D18" s="74">
        <v>0.5</v>
      </c>
    </row>
    <row r="19" spans="1:5" ht="28.8" x14ac:dyDescent="0.3">
      <c r="A19" s="75" t="s">
        <v>22</v>
      </c>
      <c r="B19" s="21" t="s">
        <v>106</v>
      </c>
      <c r="C19" s="73">
        <v>1000</v>
      </c>
      <c r="D19" s="74">
        <v>1</v>
      </c>
      <c r="E19" s="18"/>
    </row>
    <row r="20" spans="1:5" s="18" customFormat="1" x14ac:dyDescent="0.3">
      <c r="A20" s="76" t="s">
        <v>60</v>
      </c>
      <c r="B20" s="77" t="s">
        <v>125</v>
      </c>
      <c r="C20" s="73" t="s">
        <v>121</v>
      </c>
      <c r="D20" s="74">
        <v>10</v>
      </c>
    </row>
    <row r="21" spans="1:5" ht="57.6" x14ac:dyDescent="0.3">
      <c r="A21" s="75" t="s">
        <v>23</v>
      </c>
      <c r="B21" s="21" t="s">
        <v>107</v>
      </c>
      <c r="C21" s="73">
        <v>600</v>
      </c>
      <c r="D21" s="74">
        <v>1</v>
      </c>
      <c r="E21" s="18"/>
    </row>
    <row r="22" spans="1:5" ht="57.6" x14ac:dyDescent="0.3">
      <c r="A22" s="75" t="s">
        <v>126</v>
      </c>
      <c r="B22" s="21" t="s">
        <v>108</v>
      </c>
      <c r="C22" s="73">
        <v>50</v>
      </c>
      <c r="D22" s="74">
        <v>0.5</v>
      </c>
      <c r="E22" s="18"/>
    </row>
    <row r="23" spans="1:5" x14ac:dyDescent="0.3">
      <c r="A23" s="63" t="s">
        <v>127</v>
      </c>
      <c r="B23" s="21" t="s">
        <v>128</v>
      </c>
      <c r="C23" s="73" t="s">
        <v>121</v>
      </c>
      <c r="D23" s="74">
        <v>1</v>
      </c>
      <c r="E23" s="18"/>
    </row>
    <row r="24" spans="1:5" x14ac:dyDescent="0.3">
      <c r="A24" s="63" t="s">
        <v>129</v>
      </c>
      <c r="B24" s="21" t="s">
        <v>130</v>
      </c>
      <c r="C24" s="73" t="s">
        <v>121</v>
      </c>
      <c r="D24" s="74">
        <v>1</v>
      </c>
      <c r="E24" s="18"/>
    </row>
    <row r="25" spans="1:5" s="18" customFormat="1" ht="43.2" x14ac:dyDescent="0.3">
      <c r="A25" s="75" t="s">
        <v>131</v>
      </c>
      <c r="B25" s="21" t="s">
        <v>132</v>
      </c>
      <c r="C25" s="73">
        <v>750</v>
      </c>
      <c r="D25" s="74">
        <v>1</v>
      </c>
    </row>
    <row r="26" spans="1:5" ht="28.8" x14ac:dyDescent="0.3">
      <c r="A26" s="63" t="s">
        <v>133</v>
      </c>
      <c r="B26" s="78" t="s">
        <v>116</v>
      </c>
      <c r="C26" s="79">
        <v>15</v>
      </c>
      <c r="D26" s="80">
        <v>0.5</v>
      </c>
      <c r="E26" s="18"/>
    </row>
    <row r="27" spans="1:5" ht="43.8" thickBot="1" x14ac:dyDescent="0.35">
      <c r="A27" s="81" t="s">
        <v>134</v>
      </c>
      <c r="B27" s="82" t="s">
        <v>110</v>
      </c>
      <c r="C27" s="83">
        <v>1800</v>
      </c>
      <c r="D27" s="84">
        <v>2</v>
      </c>
      <c r="E27" s="18"/>
    </row>
    <row r="28" spans="1:5" x14ac:dyDescent="0.3">
      <c r="A28" s="18"/>
      <c r="B28" s="18"/>
      <c r="C28" s="18"/>
      <c r="D28" s="18"/>
      <c r="E28" s="18"/>
    </row>
    <row r="29" spans="1:5" x14ac:dyDescent="0.3">
      <c r="A29" s="18"/>
      <c r="B29" s="18"/>
      <c r="C29" s="18"/>
      <c r="D29" s="18"/>
      <c r="E29" s="18"/>
    </row>
    <row r="30" spans="1:5" x14ac:dyDescent="0.3">
      <c r="A30" s="18"/>
      <c r="B30" s="18"/>
      <c r="C30" s="18"/>
      <c r="D30" s="18"/>
      <c r="E30" s="18"/>
    </row>
    <row r="31" spans="1:5" x14ac:dyDescent="0.3">
      <c r="A31" s="18"/>
      <c r="B31" s="18"/>
      <c r="C31" s="18"/>
      <c r="D31" s="18"/>
      <c r="E31" s="18"/>
    </row>
    <row r="32" spans="1:5" x14ac:dyDescent="0.3">
      <c r="A32" s="18"/>
      <c r="B32" s="18"/>
      <c r="C32" s="18"/>
      <c r="D32" s="18"/>
      <c r="E32" s="18"/>
    </row>
    <row r="33" spans="1:5" x14ac:dyDescent="0.3">
      <c r="A33" s="18"/>
      <c r="B33" s="18"/>
      <c r="C33" s="18"/>
      <c r="D33" s="18"/>
      <c r="E33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12" sqref="F12"/>
    </sheetView>
  </sheetViews>
  <sheetFormatPr defaultColWidth="31.33203125" defaultRowHeight="14.4" x14ac:dyDescent="0.3"/>
  <cols>
    <col min="1" max="1" width="6.77734375" style="18" bestFit="1" customWidth="1"/>
    <col min="2" max="2" width="27.77734375" style="18" bestFit="1" customWidth="1"/>
    <col min="3" max="3" width="25" style="18" bestFit="1" customWidth="1"/>
    <col min="4" max="4" width="15.33203125" style="18" customWidth="1"/>
    <col min="5" max="5" width="14.109375" style="18" customWidth="1"/>
    <col min="6" max="6" width="12.77734375" style="18" customWidth="1"/>
    <col min="7" max="7" width="14.77734375" style="18" customWidth="1"/>
    <col min="8" max="8" width="14.21875" style="18" customWidth="1"/>
    <col min="9" max="16384" width="31.33203125" style="18"/>
  </cols>
  <sheetData>
    <row r="1" spans="1:9" x14ac:dyDescent="0.3">
      <c r="A1" s="15" t="s">
        <v>95</v>
      </c>
    </row>
    <row r="2" spans="1:9" x14ac:dyDescent="0.3">
      <c r="A2" s="15" t="s">
        <v>57</v>
      </c>
    </row>
    <row r="3" spans="1:9" x14ac:dyDescent="0.3">
      <c r="A3" s="18" t="s">
        <v>96</v>
      </c>
    </row>
    <row r="4" spans="1:9" x14ac:dyDescent="0.3">
      <c r="A4" s="18" t="s">
        <v>135</v>
      </c>
    </row>
    <row r="5" spans="1:9" x14ac:dyDescent="0.3">
      <c r="A5" s="18" t="s">
        <v>136</v>
      </c>
    </row>
    <row r="6" spans="1:9" ht="15" thickBot="1" x14ac:dyDescent="0.35"/>
    <row r="7" spans="1:9" ht="29.4" thickBot="1" x14ac:dyDescent="0.35">
      <c r="A7" s="26" t="s">
        <v>44</v>
      </c>
      <c r="B7" s="27" t="s">
        <v>25</v>
      </c>
      <c r="C7" s="28" t="s">
        <v>40</v>
      </c>
      <c r="D7" s="44" t="s">
        <v>139</v>
      </c>
      <c r="E7" s="44" t="s">
        <v>140</v>
      </c>
      <c r="F7" s="102" t="s">
        <v>141</v>
      </c>
      <c r="G7" s="28" t="s">
        <v>45</v>
      </c>
      <c r="H7" s="28" t="s">
        <v>27</v>
      </c>
      <c r="I7" s="26" t="s">
        <v>24</v>
      </c>
    </row>
    <row r="8" spans="1:9" x14ac:dyDescent="0.3">
      <c r="A8" s="103">
        <v>1</v>
      </c>
      <c r="B8" s="35" t="s">
        <v>46</v>
      </c>
      <c r="C8" s="104" t="s">
        <v>71</v>
      </c>
      <c r="D8" s="105" t="s">
        <v>142</v>
      </c>
      <c r="E8" s="118" t="s">
        <v>143</v>
      </c>
      <c r="F8" s="119" t="s">
        <v>144</v>
      </c>
      <c r="G8" s="106">
        <v>90</v>
      </c>
      <c r="H8" s="72">
        <v>0.5</v>
      </c>
      <c r="I8" s="107" t="s">
        <v>15</v>
      </c>
    </row>
    <row r="9" spans="1:9" x14ac:dyDescent="0.3">
      <c r="A9" s="103">
        <v>2</v>
      </c>
      <c r="B9" s="29" t="s">
        <v>43</v>
      </c>
      <c r="C9" s="42" t="s">
        <v>71</v>
      </c>
      <c r="D9" s="36" t="s">
        <v>143</v>
      </c>
      <c r="E9" s="120" t="s">
        <v>145</v>
      </c>
      <c r="F9" s="121" t="s">
        <v>144</v>
      </c>
      <c r="G9" s="108" t="s">
        <v>118</v>
      </c>
      <c r="H9" s="74">
        <v>1</v>
      </c>
      <c r="I9" s="109" t="s">
        <v>68</v>
      </c>
    </row>
    <row r="10" spans="1:9" x14ac:dyDescent="0.3">
      <c r="A10" s="45">
        <v>3</v>
      </c>
      <c r="B10" s="29" t="s">
        <v>46</v>
      </c>
      <c r="C10" s="110" t="s">
        <v>72</v>
      </c>
      <c r="D10" s="36" t="s">
        <v>154</v>
      </c>
      <c r="E10" s="120" t="s">
        <v>155</v>
      </c>
      <c r="F10" s="121" t="s">
        <v>144</v>
      </c>
      <c r="G10" s="108">
        <v>300</v>
      </c>
      <c r="H10" s="74">
        <v>0.5</v>
      </c>
      <c r="I10" s="111" t="s">
        <v>16</v>
      </c>
    </row>
    <row r="11" spans="1:9" x14ac:dyDescent="0.3">
      <c r="A11" s="45">
        <v>4</v>
      </c>
      <c r="B11" s="29" t="s">
        <v>46</v>
      </c>
      <c r="C11" s="110" t="s">
        <v>81</v>
      </c>
      <c r="D11" s="36" t="s">
        <v>156</v>
      </c>
      <c r="E11" s="120" t="s">
        <v>157</v>
      </c>
      <c r="F11" s="121" t="s">
        <v>144</v>
      </c>
      <c r="G11" s="108">
        <v>50</v>
      </c>
      <c r="H11" s="74">
        <v>0.5</v>
      </c>
      <c r="I11" s="111" t="s">
        <v>17</v>
      </c>
    </row>
    <row r="12" spans="1:9" x14ac:dyDescent="0.3">
      <c r="A12" s="45">
        <v>5</v>
      </c>
      <c r="B12" s="29" t="s">
        <v>46</v>
      </c>
      <c r="C12" s="110" t="s">
        <v>82</v>
      </c>
      <c r="D12" s="36" t="s">
        <v>158</v>
      </c>
      <c r="E12" s="120" t="s">
        <v>159</v>
      </c>
      <c r="F12" s="121" t="s">
        <v>146</v>
      </c>
      <c r="G12" s="108">
        <v>1800</v>
      </c>
      <c r="H12" s="74">
        <v>2</v>
      </c>
      <c r="I12" s="111" t="s">
        <v>18</v>
      </c>
    </row>
    <row r="13" spans="1:9" x14ac:dyDescent="0.3">
      <c r="A13" s="45">
        <v>6</v>
      </c>
      <c r="B13" s="29" t="s">
        <v>41</v>
      </c>
      <c r="C13" s="110" t="s">
        <v>97</v>
      </c>
      <c r="D13" s="36" t="s">
        <v>160</v>
      </c>
      <c r="E13" s="120" t="s">
        <v>161</v>
      </c>
      <c r="F13" s="121" t="s">
        <v>48</v>
      </c>
      <c r="G13" s="108" t="s">
        <v>121</v>
      </c>
      <c r="H13" s="74">
        <v>10</v>
      </c>
      <c r="I13" s="112" t="s">
        <v>119</v>
      </c>
    </row>
    <row r="14" spans="1:9" x14ac:dyDescent="0.3">
      <c r="A14" s="45">
        <v>7</v>
      </c>
      <c r="B14" s="29" t="s">
        <v>46</v>
      </c>
      <c r="C14" s="110" t="s">
        <v>92</v>
      </c>
      <c r="D14" s="36" t="s">
        <v>162</v>
      </c>
      <c r="E14" s="120" t="s">
        <v>163</v>
      </c>
      <c r="F14" s="121" t="s">
        <v>48</v>
      </c>
      <c r="G14" s="108">
        <v>1000</v>
      </c>
      <c r="H14" s="74">
        <v>1</v>
      </c>
      <c r="I14" s="111" t="s">
        <v>19</v>
      </c>
    </row>
    <row r="15" spans="1:9" x14ac:dyDescent="0.3">
      <c r="A15" s="45">
        <v>8</v>
      </c>
      <c r="B15" s="29" t="s">
        <v>147</v>
      </c>
      <c r="C15" s="110" t="s">
        <v>92</v>
      </c>
      <c r="D15" s="36" t="s">
        <v>163</v>
      </c>
      <c r="E15" s="120" t="s">
        <v>164</v>
      </c>
      <c r="F15" s="121" t="s">
        <v>48</v>
      </c>
      <c r="G15" s="108" t="s">
        <v>123</v>
      </c>
      <c r="H15" s="74">
        <v>10</v>
      </c>
      <c r="I15" s="111" t="s">
        <v>148</v>
      </c>
    </row>
    <row r="16" spans="1:9" x14ac:dyDescent="0.3">
      <c r="A16" s="45">
        <v>9</v>
      </c>
      <c r="B16" s="29" t="s">
        <v>46</v>
      </c>
      <c r="C16" s="110" t="s">
        <v>92</v>
      </c>
      <c r="D16" s="36" t="s">
        <v>164</v>
      </c>
      <c r="E16" s="120" t="s">
        <v>165</v>
      </c>
      <c r="F16" s="121" t="s">
        <v>48</v>
      </c>
      <c r="G16" s="108">
        <v>50</v>
      </c>
      <c r="H16" s="74">
        <v>0.5</v>
      </c>
      <c r="I16" s="111" t="s">
        <v>20</v>
      </c>
    </row>
    <row r="17" spans="1:9" x14ac:dyDescent="0.3">
      <c r="A17" s="45">
        <v>10</v>
      </c>
      <c r="B17" s="29" t="s">
        <v>42</v>
      </c>
      <c r="C17" s="110" t="s">
        <v>92</v>
      </c>
      <c r="D17" s="36" t="s">
        <v>166</v>
      </c>
      <c r="E17" s="120" t="s">
        <v>167</v>
      </c>
      <c r="F17" s="121" t="s">
        <v>48</v>
      </c>
      <c r="G17" s="108" t="s">
        <v>123</v>
      </c>
      <c r="H17" s="74">
        <v>10</v>
      </c>
      <c r="I17" s="112" t="s">
        <v>55</v>
      </c>
    </row>
    <row r="18" spans="1:9" x14ac:dyDescent="0.3">
      <c r="A18" s="45">
        <v>11</v>
      </c>
      <c r="B18" s="29" t="s">
        <v>46</v>
      </c>
      <c r="C18" s="42" t="s">
        <v>92</v>
      </c>
      <c r="D18" s="36" t="s">
        <v>167</v>
      </c>
      <c r="E18" s="120" t="s">
        <v>168</v>
      </c>
      <c r="F18" s="121" t="s">
        <v>48</v>
      </c>
      <c r="G18" s="108">
        <v>50</v>
      </c>
      <c r="H18" s="74">
        <v>0.5</v>
      </c>
      <c r="I18" s="111" t="s">
        <v>21</v>
      </c>
    </row>
    <row r="19" spans="1:9" x14ac:dyDescent="0.3">
      <c r="A19" s="45">
        <v>12</v>
      </c>
      <c r="B19" s="29" t="s">
        <v>46</v>
      </c>
      <c r="C19" s="42" t="s">
        <v>92</v>
      </c>
      <c r="D19" s="36" t="s">
        <v>169</v>
      </c>
      <c r="E19" s="120" t="s">
        <v>170</v>
      </c>
      <c r="F19" s="121" t="s">
        <v>48</v>
      </c>
      <c r="G19" s="108">
        <v>1000</v>
      </c>
      <c r="H19" s="74">
        <v>1</v>
      </c>
      <c r="I19" s="111" t="s">
        <v>22</v>
      </c>
    </row>
    <row r="20" spans="1:9" x14ac:dyDescent="0.3">
      <c r="A20" s="45">
        <v>13</v>
      </c>
      <c r="B20" s="29" t="s">
        <v>147</v>
      </c>
      <c r="C20" s="110" t="s">
        <v>98</v>
      </c>
      <c r="D20" s="36" t="s">
        <v>171</v>
      </c>
      <c r="E20" s="120" t="s">
        <v>172</v>
      </c>
      <c r="F20" s="121" t="s">
        <v>48</v>
      </c>
      <c r="G20" s="108" t="s">
        <v>121</v>
      </c>
      <c r="H20" s="74">
        <v>10</v>
      </c>
      <c r="I20" s="111" t="s">
        <v>149</v>
      </c>
    </row>
    <row r="21" spans="1:9" x14ac:dyDescent="0.3">
      <c r="A21" s="45">
        <v>14</v>
      </c>
      <c r="B21" s="29" t="s">
        <v>46</v>
      </c>
      <c r="C21" s="110" t="s">
        <v>98</v>
      </c>
      <c r="D21" s="36" t="s">
        <v>172</v>
      </c>
      <c r="E21" s="120" t="s">
        <v>173</v>
      </c>
      <c r="F21" s="121" t="s">
        <v>48</v>
      </c>
      <c r="G21" s="108">
        <v>600</v>
      </c>
      <c r="H21" s="74">
        <v>1</v>
      </c>
      <c r="I21" s="111" t="s">
        <v>23</v>
      </c>
    </row>
    <row r="22" spans="1:9" x14ac:dyDescent="0.3">
      <c r="A22" s="45">
        <v>15</v>
      </c>
      <c r="B22" s="29" t="s">
        <v>46</v>
      </c>
      <c r="C22" s="110" t="s">
        <v>98</v>
      </c>
      <c r="D22" s="36" t="s">
        <v>174</v>
      </c>
      <c r="E22" s="120" t="s">
        <v>175</v>
      </c>
      <c r="F22" s="121" t="s">
        <v>48</v>
      </c>
      <c r="G22" s="108">
        <v>50</v>
      </c>
      <c r="H22" s="74">
        <v>0.5</v>
      </c>
      <c r="I22" s="111" t="s">
        <v>126</v>
      </c>
    </row>
    <row r="23" spans="1:9" ht="28.8" x14ac:dyDescent="0.3">
      <c r="A23" s="45">
        <v>16</v>
      </c>
      <c r="B23" s="29" t="s">
        <v>150</v>
      </c>
      <c r="C23" s="110" t="s">
        <v>88</v>
      </c>
      <c r="D23" s="36" t="s">
        <v>176</v>
      </c>
      <c r="E23" s="120" t="s">
        <v>177</v>
      </c>
      <c r="F23" s="121" t="s">
        <v>47</v>
      </c>
      <c r="G23" s="108" t="s">
        <v>121</v>
      </c>
      <c r="H23" s="74">
        <v>1</v>
      </c>
      <c r="I23" s="113" t="s">
        <v>151</v>
      </c>
    </row>
    <row r="24" spans="1:9" x14ac:dyDescent="0.3">
      <c r="A24" s="45">
        <v>17</v>
      </c>
      <c r="B24" s="29" t="s">
        <v>46</v>
      </c>
      <c r="C24" s="42" t="s">
        <v>88</v>
      </c>
      <c r="D24" s="36" t="s">
        <v>178</v>
      </c>
      <c r="E24" s="120" t="s">
        <v>179</v>
      </c>
      <c r="F24" s="121"/>
      <c r="G24" s="108">
        <v>750</v>
      </c>
      <c r="H24" s="74">
        <v>1</v>
      </c>
      <c r="I24" s="111" t="s">
        <v>131</v>
      </c>
    </row>
    <row r="25" spans="1:9" x14ac:dyDescent="0.3">
      <c r="A25" s="45">
        <v>18</v>
      </c>
      <c r="B25" s="29" t="s">
        <v>152</v>
      </c>
      <c r="C25" s="110" t="s">
        <v>89</v>
      </c>
      <c r="D25" s="36" t="s">
        <v>179</v>
      </c>
      <c r="E25" s="120" t="s">
        <v>180</v>
      </c>
      <c r="F25" s="121" t="s">
        <v>47</v>
      </c>
      <c r="G25" s="114">
        <v>15</v>
      </c>
      <c r="H25" s="80">
        <v>0.5</v>
      </c>
      <c r="I25" s="112" t="s">
        <v>153</v>
      </c>
    </row>
    <row r="26" spans="1:9" ht="15" thickBot="1" x14ac:dyDescent="0.35">
      <c r="A26" s="46">
        <v>19</v>
      </c>
      <c r="B26" s="43" t="s">
        <v>46</v>
      </c>
      <c r="C26" s="115" t="s">
        <v>137</v>
      </c>
      <c r="D26" s="38" t="s">
        <v>181</v>
      </c>
      <c r="E26" s="122" t="s">
        <v>182</v>
      </c>
      <c r="F26" s="123" t="s">
        <v>47</v>
      </c>
      <c r="G26" s="116">
        <v>1800</v>
      </c>
      <c r="H26" s="84">
        <v>2</v>
      </c>
      <c r="I26" s="117" t="s">
        <v>134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Atlantis_2019</vt:lpstr>
      <vt:lpstr>Waypoints</vt:lpstr>
      <vt:lpstr>Task Description</vt:lpstr>
      <vt:lpstr>Navy</vt:lpstr>
      <vt:lpstr>Atlantis_2019!Print_Area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gchavez</dc:creator>
  <cp:lastModifiedBy>pchua</cp:lastModifiedBy>
  <cp:lastPrinted>2017-11-01T17:01:48Z</cp:lastPrinted>
  <dcterms:created xsi:type="dcterms:W3CDTF">2010-03-01T22:54:20Z</dcterms:created>
  <dcterms:modified xsi:type="dcterms:W3CDTF">2019-02-08T16:47:21Z</dcterms:modified>
</cp:coreProperties>
</file>