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dept\hr\shared\_hr\_Benefits\Benefits - Open Enrollments\2018 Open Enrollment\"/>
    </mc:Choice>
  </mc:AlternateContent>
  <bookViews>
    <workbookView xWindow="0" yWindow="0" windowWidth="28800" windowHeight="12630"/>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I12" i="1" l="1"/>
  <c r="H12" i="1"/>
  <c r="J12" i="1" l="1"/>
  <c r="K12" i="1" s="1"/>
  <c r="L12" i="1" s="1"/>
  <c r="E6" i="1"/>
  <c r="F6" i="1" s="1"/>
  <c r="G6" i="1" l="1"/>
  <c r="H6" i="1" s="1"/>
  <c r="J6" i="1" s="1"/>
  <c r="K6" i="1" s="1"/>
  <c r="L6" i="1" s="1"/>
</calcChain>
</file>

<file path=xl/sharedStrings.xml><?xml version="1.0" encoding="utf-8"?>
<sst xmlns="http://schemas.openxmlformats.org/spreadsheetml/2006/main" count="27" uniqueCount="18">
  <si>
    <t>Age</t>
  </si>
  <si>
    <t>Cost</t>
  </si>
  <si>
    <t>Employee Supplemental Life Insurance</t>
  </si>
  <si>
    <t>Per Pay Period Calculator</t>
  </si>
  <si>
    <t>This tool will provide an estimate only.  Actual costs may vary.</t>
  </si>
  <si>
    <t>Annual Salary</t>
  </si>
  <si>
    <t>Coverage Amount</t>
  </si>
  <si>
    <t>Benefit Election</t>
  </si>
  <si>
    <t>Coverage Amount
(hide this one)</t>
  </si>
  <si>
    <t>Monthly Amount
(hide this one)</t>
  </si>
  <si>
    <t>Annual Amount
(hide this one)</t>
  </si>
  <si>
    <t>Estimated Biweekly Deduction</t>
  </si>
  <si>
    <t>Spouse/Domestic Partner Supplemental Life Insurance</t>
  </si>
  <si>
    <t>Divided by 1,000
(Hide this one)</t>
  </si>
  <si>
    <r>
      <t>Instructions:</t>
    </r>
    <r>
      <rPr>
        <sz val="11"/>
        <color theme="1"/>
        <rFont val="Calibri"/>
        <family val="2"/>
        <scheme val="minor"/>
      </rPr>
      <t xml:space="preserve"> Enter your spouse/domestic partner's age and select a coverage amount below.  The tool will calculate your estimated biweekly deduction amount based on the information that you enter.  Please remember that these costs are subject to change with changes in age and/or coverage amount.  If your election is over certain limits, you may be required to complete the Evidence of Insurability (EOI) process with the carrier before the coverage is effective.</t>
    </r>
  </si>
  <si>
    <t>Age Reduction Accounted for
(hide this one)</t>
  </si>
  <si>
    <r>
      <t>Instructions:</t>
    </r>
    <r>
      <rPr>
        <sz val="11"/>
        <color theme="1"/>
        <rFont val="Calibri"/>
        <family val="2"/>
        <scheme val="minor"/>
      </rPr>
      <t xml:space="preserve"> Enter your age,  annual salary, and coverage amount below.  The tool will calculate your estimated biweekly deduction amount based on the information that you enter.  Please remember that these costs are subject to change with changes in age and/or annual salary.  If your election is over certain limits, you may be required to complete the Evidence of Insurability (EOI) process with the carrier before the coverage is effective.  Benefits are reduced beginning at age 65.</t>
    </r>
  </si>
  <si>
    <t>Multiplied  By Rate
(Monthly Shown)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</si>
</sst>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quot;$&quot;#,##0"/>
    <numFmt numFmtId="165" formatCode="_(&quot;$&quot;* #,##0.000_);_(&quot;$&quot;* \(#,##0.000\);_(&quot;$&quot;*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0" fillId="0" borderId="0" xfId="0" applyAlignment="1">
      <alignment horizontal="center"/>
    </xf>
    <xf numFmtId="44" fontId="0" fillId="0" borderId="0" xfId="0" applyNumberFormat="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Border="1" applyAlignment="1">
      <alignment horizontal="center"/>
    </xf>
    <xf numFmtId="3" fontId="0" fillId="0" borderId="1" xfId="0" applyNumberFormat="1" applyBorder="1" applyAlignment="1">
      <alignment horizontal="center"/>
    </xf>
    <xf numFmtId="0" fontId="0" fillId="0" borderId="1" xfId="0" applyBorder="1" applyAlignment="1">
      <alignment horizontal="center"/>
    </xf>
    <xf numFmtId="44" fontId="0" fillId="0" borderId="1" xfId="1" applyFont="1" applyBorder="1" applyAlignment="1">
      <alignment horizontal="center"/>
    </xf>
    <xf numFmtId="44" fontId="0" fillId="0" borderId="1" xfId="0" applyNumberFormat="1" applyBorder="1" applyAlignment="1">
      <alignment horizontal="center"/>
    </xf>
    <xf numFmtId="0" fontId="2" fillId="0" borderId="0" xfId="0" applyFont="1"/>
    <xf numFmtId="164"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165" fontId="0" fillId="0" borderId="1" xfId="1" applyNumberFormat="1" applyFont="1" applyBorder="1" applyAlignment="1">
      <alignment horizontal="center" vertical="center" wrapText="1"/>
    </xf>
    <xf numFmtId="6" fontId="0" fillId="0" borderId="0" xfId="0" applyNumberFormat="1"/>
    <xf numFmtId="0" fontId="2" fillId="0" borderId="1" xfId="0" applyFont="1" applyBorder="1" applyAlignment="1">
      <alignment horizontal="center" vertical="center" wrapText="1"/>
    </xf>
    <xf numFmtId="0" fontId="2" fillId="0" borderId="0" xfId="0" applyFont="1" applyAlignment="1">
      <alignment vertical="top" wrapText="1"/>
    </xf>
    <xf numFmtId="9" fontId="0" fillId="0" borderId="0" xfId="0" applyNumberFormat="1"/>
    <xf numFmtId="2" fontId="0" fillId="0" borderId="0" xfId="0" applyNumberFormat="1"/>
    <xf numFmtId="44" fontId="2" fillId="0" borderId="0" xfId="1" applyFont="1"/>
    <xf numFmtId="44" fontId="2" fillId="0" borderId="0" xfId="1" applyFont="1" applyAlignment="1">
      <alignment vertical="top" wrapText="1"/>
    </xf>
    <xf numFmtId="44" fontId="2" fillId="0" borderId="0" xfId="1" applyFont="1" applyAlignment="1">
      <alignment horizontal="center" vertical="center" wrapText="1"/>
    </xf>
    <xf numFmtId="44" fontId="0" fillId="0" borderId="0" xfId="1" applyFont="1" applyAlignment="1">
      <alignment horizontal="center"/>
    </xf>
    <xf numFmtId="44" fontId="0" fillId="0" borderId="0" xfId="1" applyFont="1"/>
    <xf numFmtId="0" fontId="2" fillId="0" borderId="1" xfId="0" applyFont="1" applyBorder="1" applyAlignment="1">
      <alignment horizontal="center" vertical="center" wrapText="1"/>
    </xf>
    <xf numFmtId="0" fontId="0" fillId="2" borderId="1" xfId="0" applyFill="1" applyBorder="1" applyAlignment="1" applyProtection="1">
      <alignment horizontal="center"/>
      <protection locked="0"/>
    </xf>
    <xf numFmtId="164" fontId="0" fillId="2" borderId="1" xfId="0" applyNumberFormat="1" applyFill="1" applyBorder="1" applyAlignment="1" applyProtection="1">
      <alignment horizontal="center"/>
      <protection locked="0"/>
    </xf>
    <xf numFmtId="0" fontId="2" fillId="0" borderId="1" xfId="0" applyFont="1" applyBorder="1" applyAlignment="1">
      <alignment horizontal="center"/>
    </xf>
    <xf numFmtId="0" fontId="2" fillId="0" borderId="1"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5"/>
  <sheetViews>
    <sheetView tabSelected="1" workbookViewId="0">
      <selection activeCell="B6" sqref="B6"/>
    </sheetView>
  </sheetViews>
  <sheetFormatPr defaultRowHeight="15" x14ac:dyDescent="0.25"/>
  <cols>
    <col min="3" max="3" width="19.85546875" customWidth="1"/>
    <col min="4" max="4" width="15.7109375" customWidth="1"/>
    <col min="5" max="6" width="15.7109375" hidden="1" customWidth="1"/>
    <col min="7" max="7" width="15.7109375" customWidth="1"/>
    <col min="8" max="8" width="13.7109375" hidden="1" customWidth="1"/>
    <col min="9" max="9" width="17.42578125" customWidth="1"/>
    <col min="10" max="11" width="15.140625" hidden="1" customWidth="1"/>
    <col min="12" max="12" width="14.5703125" customWidth="1"/>
    <col min="16" max="16" width="12.5703125" style="24" bestFit="1" customWidth="1"/>
  </cols>
  <sheetData>
    <row r="2" spans="2:16" s="11" customFormat="1" x14ac:dyDescent="0.25">
      <c r="B2" s="28" t="s">
        <v>2</v>
      </c>
      <c r="C2" s="28"/>
      <c r="D2" s="28"/>
      <c r="E2" s="28"/>
      <c r="F2" s="28"/>
      <c r="G2" s="28"/>
      <c r="H2" s="28"/>
      <c r="I2" s="28"/>
      <c r="J2" s="28"/>
      <c r="K2" s="28"/>
      <c r="L2" s="28"/>
      <c r="P2" s="20"/>
    </row>
    <row r="3" spans="2:16" s="11" customFormat="1" x14ac:dyDescent="0.25">
      <c r="B3" s="28" t="s">
        <v>3</v>
      </c>
      <c r="C3" s="28"/>
      <c r="D3" s="28"/>
      <c r="E3" s="28"/>
      <c r="F3" s="28"/>
      <c r="G3" s="28"/>
      <c r="H3" s="28"/>
      <c r="I3" s="28"/>
      <c r="J3" s="28"/>
      <c r="K3" s="28"/>
      <c r="L3" s="28"/>
      <c r="P3" s="20"/>
    </row>
    <row r="4" spans="2:16" s="17" customFormat="1" ht="96" customHeight="1" x14ac:dyDescent="0.25">
      <c r="B4" s="29" t="s">
        <v>16</v>
      </c>
      <c r="C4" s="29"/>
      <c r="D4" s="29"/>
      <c r="E4" s="29"/>
      <c r="F4" s="29"/>
      <c r="G4" s="29"/>
      <c r="H4" s="29"/>
      <c r="I4" s="29"/>
      <c r="J4" s="29"/>
      <c r="K4" s="29"/>
      <c r="L4" s="29"/>
      <c r="P4" s="21"/>
    </row>
    <row r="5" spans="2:16" s="3" customFormat="1" ht="60" x14ac:dyDescent="0.25">
      <c r="B5" s="4" t="s">
        <v>0</v>
      </c>
      <c r="C5" s="4" t="s">
        <v>5</v>
      </c>
      <c r="D5" s="4" t="s">
        <v>7</v>
      </c>
      <c r="E5" s="4" t="s">
        <v>8</v>
      </c>
      <c r="F5" s="16" t="s">
        <v>15</v>
      </c>
      <c r="G5" s="4" t="s">
        <v>6</v>
      </c>
      <c r="H5" s="4" t="s">
        <v>13</v>
      </c>
      <c r="I5" s="4" t="s">
        <v>17</v>
      </c>
      <c r="J5" s="4" t="s">
        <v>9</v>
      </c>
      <c r="K5" s="4" t="s">
        <v>10</v>
      </c>
      <c r="L5" s="4" t="s">
        <v>11</v>
      </c>
      <c r="P5" s="22"/>
    </row>
    <row r="6" spans="2:16" s="1" customFormat="1" x14ac:dyDescent="0.25">
      <c r="B6" s="13"/>
      <c r="C6" s="12"/>
      <c r="D6" s="13"/>
      <c r="E6" s="6">
        <f>C6*D6</f>
        <v>0</v>
      </c>
      <c r="F6" s="6">
        <f>IFERROR(IF(E6&gt;500000,500000,ROUNDUP(E6,-3))," ")</f>
        <v>0</v>
      </c>
      <c r="G6" s="6">
        <f>IF(B6&lt;65,F6,(VLOOKUP(B6,Sheet2!F1:G36,2,FALSE)*F6))</f>
        <v>0</v>
      </c>
      <c r="H6" s="7">
        <f>G6/1000</f>
        <v>0</v>
      </c>
      <c r="I6" s="8" t="str">
        <f>IFERROR(VLOOKUP(B6,Sheet2!A:B,2,FALSE)," ")</f>
        <v xml:space="preserve"> </v>
      </c>
      <c r="J6" s="9" t="str">
        <f>IFERROR(H6*I6," ")</f>
        <v xml:space="preserve"> </v>
      </c>
      <c r="K6" s="10" t="str">
        <f>IFERROR(J6*12," ")</f>
        <v xml:space="preserve"> </v>
      </c>
      <c r="L6" s="10" t="str">
        <f>IFERROR(K6/26," ")</f>
        <v xml:space="preserve"> </v>
      </c>
      <c r="M6" s="2"/>
      <c r="O6" s="2"/>
      <c r="P6" s="23"/>
    </row>
    <row r="7" spans="2:16" x14ac:dyDescent="0.25">
      <c r="O7" s="18"/>
    </row>
    <row r="8" spans="2:16" x14ac:dyDescent="0.25">
      <c r="B8" s="28" t="s">
        <v>12</v>
      </c>
      <c r="C8" s="28"/>
      <c r="D8" s="28"/>
      <c r="E8" s="28"/>
      <c r="F8" s="28"/>
      <c r="G8" s="28"/>
      <c r="H8" s="28"/>
      <c r="I8" s="28"/>
      <c r="J8" s="28"/>
      <c r="K8" s="28"/>
      <c r="L8" s="28"/>
      <c r="O8" s="18"/>
    </row>
    <row r="9" spans="2:16" x14ac:dyDescent="0.25">
      <c r="B9" s="28" t="s">
        <v>3</v>
      </c>
      <c r="C9" s="28"/>
      <c r="D9" s="28"/>
      <c r="E9" s="28"/>
      <c r="F9" s="28"/>
      <c r="G9" s="28"/>
      <c r="H9" s="28"/>
      <c r="I9" s="28"/>
      <c r="J9" s="28"/>
      <c r="K9" s="28"/>
      <c r="L9" s="28"/>
      <c r="O9" s="18"/>
    </row>
    <row r="10" spans="2:16" ht="81.75" customHeight="1" x14ac:dyDescent="0.25">
      <c r="B10" s="29" t="s">
        <v>14</v>
      </c>
      <c r="C10" s="29"/>
      <c r="D10" s="29"/>
      <c r="E10" s="29"/>
      <c r="F10" s="29"/>
      <c r="G10" s="29"/>
      <c r="H10" s="29"/>
      <c r="I10" s="29"/>
      <c r="J10" s="29"/>
      <c r="K10" s="29"/>
      <c r="L10" s="29"/>
      <c r="O10" s="18"/>
    </row>
    <row r="11" spans="2:16" ht="60" x14ac:dyDescent="0.25">
      <c r="B11" s="25" t="s">
        <v>0</v>
      </c>
      <c r="C11" s="25"/>
      <c r="D11" s="25" t="s">
        <v>6</v>
      </c>
      <c r="E11" s="25"/>
      <c r="F11" s="25"/>
      <c r="G11" s="25"/>
      <c r="H11" s="4" t="s">
        <v>13</v>
      </c>
      <c r="I11" s="4" t="s">
        <v>17</v>
      </c>
      <c r="J11" s="4" t="s">
        <v>9</v>
      </c>
      <c r="K11" s="4" t="s">
        <v>10</v>
      </c>
      <c r="L11" s="4" t="s">
        <v>11</v>
      </c>
    </row>
    <row r="12" spans="2:16" x14ac:dyDescent="0.25">
      <c r="B12" s="26"/>
      <c r="C12" s="26"/>
      <c r="D12" s="27"/>
      <c r="E12" s="27"/>
      <c r="F12" s="27"/>
      <c r="G12" s="27"/>
      <c r="H12" s="7">
        <f>IFERROR(D12/1000," ")</f>
        <v>0</v>
      </c>
      <c r="I12" s="8" t="str">
        <f>IF(B12&lt;70,IFERROR(VLOOKUP(B12,Sheet2!A:B,2,FALSE)," "),"Not Eligible")</f>
        <v xml:space="preserve"> </v>
      </c>
      <c r="J12" s="9" t="str">
        <f>IFERROR(H12*I12," ")</f>
        <v xml:space="preserve"> </v>
      </c>
      <c r="K12" s="10" t="str">
        <f>IFERROR(J12*12," ")</f>
        <v xml:space="preserve"> </v>
      </c>
      <c r="L12" s="10" t="str">
        <f>IFERROR(IF(I12="Not Eligible", "Not Eligible",(K12/26))," ")</f>
        <v xml:space="preserve"> </v>
      </c>
    </row>
    <row r="15" spans="2:16" x14ac:dyDescent="0.25">
      <c r="B15" t="s">
        <v>4</v>
      </c>
    </row>
  </sheetData>
  <sheetProtection algorithmName="SHA-512" hashValue="SSe/shF3nQWZqF0GyK/UKnpBlddFw3gkfVCOGyfeDi6pXja6qc9I4y1ZJZ6Q+Y0X9Pb01tWPnNwtnByLPJYyaQ==" saltValue="FMg2hZ0aEfeiwOO2JAlBjQ==" spinCount="100000" sheet="1" objects="1" scenarios="1" selectLockedCells="1"/>
  <mergeCells count="10">
    <mergeCell ref="B11:C11"/>
    <mergeCell ref="B12:C12"/>
    <mergeCell ref="D11:G11"/>
    <mergeCell ref="D12:G12"/>
    <mergeCell ref="B2:L2"/>
    <mergeCell ref="B3:L3"/>
    <mergeCell ref="B4:L4"/>
    <mergeCell ref="B8:L8"/>
    <mergeCell ref="B9:L9"/>
    <mergeCell ref="B10:L10"/>
  </mergeCells>
  <dataValidations count="4">
    <dataValidation type="whole" allowBlank="1" showInputMessage="1" showErrorMessage="1" error="You must enter whole dollars only.  Please update your entry." prompt="Enter your Annual Salary in whole dollars." sqref="C6">
      <formula1>1</formula1>
      <formula2>999999</formula2>
    </dataValidation>
    <dataValidation type="whole" allowBlank="1" showInputMessage="1" showErrorMessage="1" error="You must enter a whole number." prompt="Enter the age you will be as of the end of next year." sqref="B6">
      <formula1>1</formula1>
      <formula2>125</formula2>
    </dataValidation>
    <dataValidation type="whole" allowBlank="1" showInputMessage="1" showErrorMessage="1" error="The Employee Supplemental Life Insurance is available in multiples of your salary only.  Please enter 1, 2, 3, or 4 only." prompt="Please enter 1, 2, 3, or 4." sqref="D6">
      <formula1>1</formula1>
      <formula2>4</formula2>
    </dataValidation>
    <dataValidation type="whole" allowBlank="1" showInputMessage="1" showErrorMessage="1" prompt="Enter the age your spouse will be at the end of next year." sqref="B12:C12">
      <formula1>1</formula1>
      <formula2>100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You must select and amount from the drop down menu." prompt="Enter select an amount from the drop down menu.">
          <x14:formula1>
            <xm:f>Sheet2!$D$1:$D$25</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pane ySplit="1" topLeftCell="A2" activePane="bottomLeft" state="frozen"/>
      <selection pane="bottomLeft" activeCell="J13" sqref="J13"/>
    </sheetView>
  </sheetViews>
  <sheetFormatPr defaultRowHeight="15" x14ac:dyDescent="0.25"/>
  <cols>
    <col min="1" max="1" width="23.140625" bestFit="1" customWidth="1"/>
    <col min="2" max="2" width="7.42578125" style="14" bestFit="1" customWidth="1"/>
    <col min="7" max="7" width="9.140625" style="19"/>
  </cols>
  <sheetData>
    <row r="1" spans="1:7" x14ac:dyDescent="0.25">
      <c r="A1" s="4" t="s">
        <v>0</v>
      </c>
      <c r="B1" s="14" t="s">
        <v>1</v>
      </c>
      <c r="D1" s="15">
        <v>10000</v>
      </c>
      <c r="F1">
        <v>65</v>
      </c>
      <c r="G1" s="19">
        <v>0.65</v>
      </c>
    </row>
    <row r="2" spans="1:7" x14ac:dyDescent="0.25">
      <c r="A2" s="5">
        <v>1</v>
      </c>
      <c r="B2" s="14">
        <v>0.107</v>
      </c>
      <c r="D2" s="15">
        <v>20000</v>
      </c>
      <c r="F2">
        <v>66</v>
      </c>
      <c r="G2" s="19">
        <v>0.65</v>
      </c>
    </row>
    <row r="3" spans="1:7" x14ac:dyDescent="0.25">
      <c r="A3" s="5">
        <v>2</v>
      </c>
      <c r="B3" s="14">
        <v>0.107</v>
      </c>
      <c r="D3" s="15">
        <v>30000</v>
      </c>
      <c r="F3">
        <v>67</v>
      </c>
      <c r="G3" s="19">
        <v>0.65</v>
      </c>
    </row>
    <row r="4" spans="1:7" x14ac:dyDescent="0.25">
      <c r="A4" s="5">
        <v>3</v>
      </c>
      <c r="B4" s="14">
        <v>0.107</v>
      </c>
      <c r="D4" s="15">
        <v>40000</v>
      </c>
      <c r="F4">
        <v>68</v>
      </c>
      <c r="G4" s="19">
        <v>0.65</v>
      </c>
    </row>
    <row r="5" spans="1:7" x14ac:dyDescent="0.25">
      <c r="A5" s="5">
        <v>4</v>
      </c>
      <c r="B5" s="14">
        <v>0.107</v>
      </c>
      <c r="D5" s="15">
        <v>50000</v>
      </c>
      <c r="F5">
        <v>69</v>
      </c>
      <c r="G5" s="19">
        <v>0.65</v>
      </c>
    </row>
    <row r="6" spans="1:7" x14ac:dyDescent="0.25">
      <c r="A6" s="5">
        <v>5</v>
      </c>
      <c r="B6" s="14">
        <v>0.107</v>
      </c>
      <c r="D6" s="15">
        <v>60000</v>
      </c>
      <c r="F6">
        <v>70</v>
      </c>
      <c r="G6" s="19">
        <v>0.45</v>
      </c>
    </row>
    <row r="7" spans="1:7" x14ac:dyDescent="0.25">
      <c r="A7" s="5">
        <v>6</v>
      </c>
      <c r="B7" s="14">
        <v>0.107</v>
      </c>
      <c r="D7" s="15">
        <v>70000</v>
      </c>
      <c r="F7">
        <v>71</v>
      </c>
      <c r="G7" s="19">
        <v>0.45</v>
      </c>
    </row>
    <row r="8" spans="1:7" x14ac:dyDescent="0.25">
      <c r="A8" s="5">
        <v>7</v>
      </c>
      <c r="B8" s="14">
        <v>0.107</v>
      </c>
      <c r="D8" s="15">
        <v>80000</v>
      </c>
      <c r="F8">
        <v>72</v>
      </c>
      <c r="G8" s="19">
        <v>0.45</v>
      </c>
    </row>
    <row r="9" spans="1:7" x14ac:dyDescent="0.25">
      <c r="A9" s="5">
        <v>8</v>
      </c>
      <c r="B9" s="14">
        <v>0.107</v>
      </c>
      <c r="D9" s="15">
        <v>90000</v>
      </c>
      <c r="F9">
        <v>73</v>
      </c>
      <c r="G9" s="19">
        <v>0.45</v>
      </c>
    </row>
    <row r="10" spans="1:7" x14ac:dyDescent="0.25">
      <c r="A10" s="5">
        <v>9</v>
      </c>
      <c r="B10" s="14">
        <v>0.107</v>
      </c>
      <c r="D10" s="15">
        <v>100000</v>
      </c>
      <c r="F10">
        <v>74</v>
      </c>
      <c r="G10" s="19">
        <v>0.45</v>
      </c>
    </row>
    <row r="11" spans="1:7" x14ac:dyDescent="0.25">
      <c r="A11" s="5">
        <v>10</v>
      </c>
      <c r="B11" s="14">
        <v>0.107</v>
      </c>
      <c r="D11" s="15">
        <v>110000</v>
      </c>
      <c r="F11">
        <v>75</v>
      </c>
      <c r="G11" s="19">
        <v>0.3</v>
      </c>
    </row>
    <row r="12" spans="1:7" x14ac:dyDescent="0.25">
      <c r="A12" s="5">
        <v>11</v>
      </c>
      <c r="B12" s="14">
        <v>0.107</v>
      </c>
      <c r="D12" s="15">
        <v>120000</v>
      </c>
      <c r="F12">
        <v>76</v>
      </c>
      <c r="G12" s="19">
        <v>0.3</v>
      </c>
    </row>
    <row r="13" spans="1:7" x14ac:dyDescent="0.25">
      <c r="A13" s="5">
        <v>12</v>
      </c>
      <c r="B13" s="14">
        <v>0.107</v>
      </c>
      <c r="D13" s="15">
        <v>130000</v>
      </c>
      <c r="F13">
        <v>77</v>
      </c>
      <c r="G13" s="19">
        <v>0.3</v>
      </c>
    </row>
    <row r="14" spans="1:7" x14ac:dyDescent="0.25">
      <c r="A14" s="5">
        <v>13</v>
      </c>
      <c r="B14" s="14">
        <v>0.107</v>
      </c>
      <c r="D14" s="15">
        <v>140000</v>
      </c>
      <c r="F14">
        <v>78</v>
      </c>
      <c r="G14" s="19">
        <v>0.3</v>
      </c>
    </row>
    <row r="15" spans="1:7" x14ac:dyDescent="0.25">
      <c r="A15" s="5">
        <v>14</v>
      </c>
      <c r="B15" s="14">
        <v>0.107</v>
      </c>
      <c r="D15" s="15">
        <v>150000</v>
      </c>
      <c r="F15">
        <v>79</v>
      </c>
      <c r="G15" s="19">
        <v>0.3</v>
      </c>
    </row>
    <row r="16" spans="1:7" x14ac:dyDescent="0.25">
      <c r="A16" s="5">
        <v>15</v>
      </c>
      <c r="B16" s="14">
        <v>0.107</v>
      </c>
      <c r="D16" s="15">
        <v>160000</v>
      </c>
      <c r="F16">
        <v>80</v>
      </c>
      <c r="G16" s="19">
        <v>0.2</v>
      </c>
    </row>
    <row r="17" spans="1:7" x14ac:dyDescent="0.25">
      <c r="A17" s="5">
        <v>16</v>
      </c>
      <c r="B17" s="14">
        <v>0.107</v>
      </c>
      <c r="D17" s="15">
        <v>170000</v>
      </c>
      <c r="F17">
        <v>81</v>
      </c>
      <c r="G17" s="19">
        <v>0.2</v>
      </c>
    </row>
    <row r="18" spans="1:7" x14ac:dyDescent="0.25">
      <c r="A18" s="5">
        <v>17</v>
      </c>
      <c r="B18" s="14">
        <v>0.107</v>
      </c>
      <c r="D18" s="15">
        <v>180000</v>
      </c>
      <c r="F18">
        <v>82</v>
      </c>
      <c r="G18" s="19">
        <v>0.2</v>
      </c>
    </row>
    <row r="19" spans="1:7" x14ac:dyDescent="0.25">
      <c r="A19" s="5">
        <v>18</v>
      </c>
      <c r="B19" s="14">
        <v>0.107</v>
      </c>
      <c r="D19" s="15">
        <v>190000</v>
      </c>
      <c r="F19">
        <v>83</v>
      </c>
      <c r="G19" s="19">
        <v>0.2</v>
      </c>
    </row>
    <row r="20" spans="1:7" x14ac:dyDescent="0.25">
      <c r="A20" s="5">
        <v>19</v>
      </c>
      <c r="B20" s="14">
        <v>0.107</v>
      </c>
      <c r="D20" s="15">
        <v>200000</v>
      </c>
      <c r="F20">
        <v>84</v>
      </c>
      <c r="G20" s="19">
        <v>0.2</v>
      </c>
    </row>
    <row r="21" spans="1:7" x14ac:dyDescent="0.25">
      <c r="A21" s="5">
        <v>20</v>
      </c>
      <c r="B21" s="14">
        <v>0.107</v>
      </c>
      <c r="D21" s="15">
        <v>210000</v>
      </c>
      <c r="F21">
        <v>85</v>
      </c>
      <c r="G21" s="19">
        <v>0.2</v>
      </c>
    </row>
    <row r="22" spans="1:7" x14ac:dyDescent="0.25">
      <c r="A22" s="5">
        <v>21</v>
      </c>
      <c r="B22" s="14">
        <v>0.107</v>
      </c>
      <c r="D22" s="15">
        <v>220000</v>
      </c>
      <c r="F22">
        <v>86</v>
      </c>
      <c r="G22" s="19">
        <v>0.2</v>
      </c>
    </row>
    <row r="23" spans="1:7" x14ac:dyDescent="0.25">
      <c r="A23" s="5">
        <v>22</v>
      </c>
      <c r="B23" s="14">
        <v>0.107</v>
      </c>
      <c r="D23" s="15">
        <v>230000</v>
      </c>
      <c r="F23">
        <v>87</v>
      </c>
      <c r="G23" s="19">
        <v>0.2</v>
      </c>
    </row>
    <row r="24" spans="1:7" x14ac:dyDescent="0.25">
      <c r="A24" s="5">
        <v>23</v>
      </c>
      <c r="B24" s="14">
        <v>0.107</v>
      </c>
      <c r="D24" s="15">
        <v>240000</v>
      </c>
      <c r="F24">
        <v>88</v>
      </c>
      <c r="G24" s="19">
        <v>0.2</v>
      </c>
    </row>
    <row r="25" spans="1:7" x14ac:dyDescent="0.25">
      <c r="A25" s="5">
        <v>24</v>
      </c>
      <c r="B25" s="14">
        <v>0.107</v>
      </c>
      <c r="D25" s="15">
        <v>250000</v>
      </c>
      <c r="F25">
        <v>89</v>
      </c>
      <c r="G25" s="19">
        <v>0.2</v>
      </c>
    </row>
    <row r="26" spans="1:7" x14ac:dyDescent="0.25">
      <c r="A26" s="5">
        <v>25</v>
      </c>
      <c r="B26" s="14">
        <v>0.107</v>
      </c>
      <c r="F26">
        <v>90</v>
      </c>
      <c r="G26" s="19">
        <v>0.2</v>
      </c>
    </row>
    <row r="27" spans="1:7" x14ac:dyDescent="0.25">
      <c r="A27" s="5">
        <v>26</v>
      </c>
      <c r="B27" s="14">
        <v>0.107</v>
      </c>
      <c r="F27">
        <v>91</v>
      </c>
      <c r="G27" s="19">
        <v>0.2</v>
      </c>
    </row>
    <row r="28" spans="1:7" x14ac:dyDescent="0.25">
      <c r="A28" s="5">
        <v>27</v>
      </c>
      <c r="B28" s="14">
        <v>0.107</v>
      </c>
      <c r="F28">
        <v>92</v>
      </c>
      <c r="G28" s="19">
        <v>0.2</v>
      </c>
    </row>
    <row r="29" spans="1:7" x14ac:dyDescent="0.25">
      <c r="A29" s="5">
        <v>28</v>
      </c>
      <c r="B29" s="14">
        <v>0.107</v>
      </c>
      <c r="F29">
        <v>93</v>
      </c>
      <c r="G29" s="19">
        <v>0.2</v>
      </c>
    </row>
    <row r="30" spans="1:7" x14ac:dyDescent="0.25">
      <c r="A30" s="5">
        <v>29</v>
      </c>
      <c r="B30" s="14">
        <v>0.107</v>
      </c>
      <c r="F30">
        <v>94</v>
      </c>
      <c r="G30" s="19">
        <v>0.2</v>
      </c>
    </row>
    <row r="31" spans="1:7" x14ac:dyDescent="0.25">
      <c r="A31" s="5">
        <v>30</v>
      </c>
      <c r="B31" s="14">
        <v>0.11699999999999999</v>
      </c>
      <c r="F31">
        <v>95</v>
      </c>
      <c r="G31" s="19">
        <v>0.2</v>
      </c>
    </row>
    <row r="32" spans="1:7" x14ac:dyDescent="0.25">
      <c r="A32" s="5">
        <v>31</v>
      </c>
      <c r="B32" s="14">
        <v>0.11699999999999999</v>
      </c>
      <c r="F32">
        <v>96</v>
      </c>
      <c r="G32" s="19">
        <v>0.2</v>
      </c>
    </row>
    <row r="33" spans="1:7" x14ac:dyDescent="0.25">
      <c r="A33" s="5">
        <v>32</v>
      </c>
      <c r="B33" s="14">
        <v>0.11699999999999999</v>
      </c>
      <c r="F33">
        <v>97</v>
      </c>
      <c r="G33" s="19">
        <v>0.2</v>
      </c>
    </row>
    <row r="34" spans="1:7" x14ac:dyDescent="0.25">
      <c r="A34" s="5">
        <v>33</v>
      </c>
      <c r="B34" s="14">
        <v>0.11699999999999999</v>
      </c>
      <c r="F34">
        <v>98</v>
      </c>
      <c r="G34" s="19">
        <v>0.2</v>
      </c>
    </row>
    <row r="35" spans="1:7" x14ac:dyDescent="0.25">
      <c r="A35" s="5">
        <v>34</v>
      </c>
      <c r="B35" s="14">
        <v>0.11699999999999999</v>
      </c>
      <c r="F35">
        <v>99</v>
      </c>
      <c r="G35" s="19">
        <v>0.2</v>
      </c>
    </row>
    <row r="36" spans="1:7" x14ac:dyDescent="0.25">
      <c r="A36" s="5">
        <v>35</v>
      </c>
      <c r="B36" s="14">
        <v>0.16700000000000001</v>
      </c>
      <c r="F36">
        <v>100</v>
      </c>
      <c r="G36" s="19">
        <v>0.2</v>
      </c>
    </row>
    <row r="37" spans="1:7" x14ac:dyDescent="0.25">
      <c r="A37" s="5">
        <v>36</v>
      </c>
      <c r="B37" s="14">
        <v>0.16700000000000001</v>
      </c>
    </row>
    <row r="38" spans="1:7" x14ac:dyDescent="0.25">
      <c r="A38" s="5">
        <v>37</v>
      </c>
      <c r="B38" s="14">
        <v>0.16700000000000001</v>
      </c>
    </row>
    <row r="39" spans="1:7" x14ac:dyDescent="0.25">
      <c r="A39" s="5">
        <v>38</v>
      </c>
      <c r="B39" s="14">
        <v>0.16700000000000001</v>
      </c>
    </row>
    <row r="40" spans="1:7" x14ac:dyDescent="0.25">
      <c r="A40" s="5">
        <v>39</v>
      </c>
      <c r="B40" s="14">
        <v>0.16700000000000001</v>
      </c>
    </row>
    <row r="41" spans="1:7" x14ac:dyDescent="0.25">
      <c r="A41" s="5">
        <v>40</v>
      </c>
      <c r="B41" s="14">
        <v>0.247</v>
      </c>
    </row>
    <row r="42" spans="1:7" x14ac:dyDescent="0.25">
      <c r="A42" s="5">
        <v>41</v>
      </c>
      <c r="B42" s="14">
        <v>0.247</v>
      </c>
    </row>
    <row r="43" spans="1:7" x14ac:dyDescent="0.25">
      <c r="A43" s="5">
        <v>42</v>
      </c>
      <c r="B43" s="14">
        <v>0.247</v>
      </c>
    </row>
    <row r="44" spans="1:7" x14ac:dyDescent="0.25">
      <c r="A44" s="5">
        <v>43</v>
      </c>
      <c r="B44" s="14">
        <v>0.247</v>
      </c>
    </row>
    <row r="45" spans="1:7" x14ac:dyDescent="0.25">
      <c r="A45" s="5">
        <v>44</v>
      </c>
      <c r="B45" s="14">
        <v>0.247</v>
      </c>
    </row>
    <row r="46" spans="1:7" x14ac:dyDescent="0.25">
      <c r="A46" s="5">
        <v>45</v>
      </c>
      <c r="B46" s="14">
        <v>0.377</v>
      </c>
    </row>
    <row r="47" spans="1:7" x14ac:dyDescent="0.25">
      <c r="A47" s="5">
        <v>46</v>
      </c>
      <c r="B47" s="14">
        <v>0.377</v>
      </c>
    </row>
    <row r="48" spans="1:7" x14ac:dyDescent="0.25">
      <c r="A48" s="5">
        <v>47</v>
      </c>
      <c r="B48" s="14">
        <v>0.377</v>
      </c>
    </row>
    <row r="49" spans="1:2" x14ac:dyDescent="0.25">
      <c r="A49" s="5">
        <v>48</v>
      </c>
      <c r="B49" s="14">
        <v>0.377</v>
      </c>
    </row>
    <row r="50" spans="1:2" x14ac:dyDescent="0.25">
      <c r="A50" s="5">
        <v>49</v>
      </c>
      <c r="B50" s="14">
        <v>0.377</v>
      </c>
    </row>
    <row r="51" spans="1:2" x14ac:dyDescent="0.25">
      <c r="A51" s="5">
        <v>50</v>
      </c>
      <c r="B51" s="14">
        <v>0.55700000000000005</v>
      </c>
    </row>
    <row r="52" spans="1:2" x14ac:dyDescent="0.25">
      <c r="A52" s="5">
        <v>51</v>
      </c>
      <c r="B52" s="14">
        <v>0.55700000000000005</v>
      </c>
    </row>
    <row r="53" spans="1:2" x14ac:dyDescent="0.25">
      <c r="A53" s="5">
        <v>52</v>
      </c>
      <c r="B53" s="14">
        <v>0.55700000000000005</v>
      </c>
    </row>
    <row r="54" spans="1:2" x14ac:dyDescent="0.25">
      <c r="A54" s="5">
        <v>53</v>
      </c>
      <c r="B54" s="14">
        <v>0.55700000000000005</v>
      </c>
    </row>
    <row r="55" spans="1:2" x14ac:dyDescent="0.25">
      <c r="A55" s="5">
        <v>54</v>
      </c>
      <c r="B55" s="14">
        <v>0.55700000000000005</v>
      </c>
    </row>
    <row r="56" spans="1:2" x14ac:dyDescent="0.25">
      <c r="A56" s="5">
        <v>55</v>
      </c>
      <c r="B56" s="14">
        <v>0.94700000000000006</v>
      </c>
    </row>
    <row r="57" spans="1:2" x14ac:dyDescent="0.25">
      <c r="A57" s="5">
        <v>56</v>
      </c>
      <c r="B57" s="14">
        <v>0.94700000000000006</v>
      </c>
    </row>
    <row r="58" spans="1:2" x14ac:dyDescent="0.25">
      <c r="A58" s="5">
        <v>57</v>
      </c>
      <c r="B58" s="14">
        <v>0.94700000000000006</v>
      </c>
    </row>
    <row r="59" spans="1:2" x14ac:dyDescent="0.25">
      <c r="A59" s="5">
        <v>58</v>
      </c>
      <c r="B59" s="14">
        <v>0.94700000000000006</v>
      </c>
    </row>
    <row r="60" spans="1:2" x14ac:dyDescent="0.25">
      <c r="A60" s="5">
        <v>59</v>
      </c>
      <c r="B60" s="14">
        <v>0.94700000000000006</v>
      </c>
    </row>
    <row r="61" spans="1:2" x14ac:dyDescent="0.25">
      <c r="A61" s="5">
        <v>60</v>
      </c>
      <c r="B61" s="14">
        <v>1.077</v>
      </c>
    </row>
    <row r="62" spans="1:2" x14ac:dyDescent="0.25">
      <c r="A62" s="5">
        <v>61</v>
      </c>
      <c r="B62" s="14">
        <v>1.077</v>
      </c>
    </row>
    <row r="63" spans="1:2" x14ac:dyDescent="0.25">
      <c r="A63" s="5">
        <v>62</v>
      </c>
      <c r="B63" s="14">
        <v>1.077</v>
      </c>
    </row>
    <row r="64" spans="1:2" x14ac:dyDescent="0.25">
      <c r="A64" s="5">
        <v>63</v>
      </c>
      <c r="B64" s="14">
        <v>1.077</v>
      </c>
    </row>
    <row r="65" spans="1:2" x14ac:dyDescent="0.25">
      <c r="A65" s="5">
        <v>64</v>
      </c>
      <c r="B65" s="14">
        <v>1.077</v>
      </c>
    </row>
    <row r="66" spans="1:2" x14ac:dyDescent="0.25">
      <c r="A66" s="5">
        <v>65</v>
      </c>
      <c r="B66" s="14">
        <v>1.6769999999999998</v>
      </c>
    </row>
    <row r="67" spans="1:2" x14ac:dyDescent="0.25">
      <c r="A67" s="5">
        <v>66</v>
      </c>
      <c r="B67" s="14">
        <v>1.6769999999999998</v>
      </c>
    </row>
    <row r="68" spans="1:2" x14ac:dyDescent="0.25">
      <c r="A68" s="5">
        <v>67</v>
      </c>
      <c r="B68" s="14">
        <v>1.6769999999999998</v>
      </c>
    </row>
    <row r="69" spans="1:2" x14ac:dyDescent="0.25">
      <c r="A69" s="5">
        <v>68</v>
      </c>
      <c r="B69" s="14">
        <v>1.6769999999999998</v>
      </c>
    </row>
    <row r="70" spans="1:2" x14ac:dyDescent="0.25">
      <c r="A70" s="5">
        <v>69</v>
      </c>
      <c r="B70" s="14">
        <v>1.6769999999999998</v>
      </c>
    </row>
    <row r="71" spans="1:2" x14ac:dyDescent="0.25">
      <c r="A71" s="5">
        <v>70</v>
      </c>
      <c r="B71" s="14">
        <v>2.927</v>
      </c>
    </row>
    <row r="72" spans="1:2" x14ac:dyDescent="0.25">
      <c r="A72" s="5">
        <v>71</v>
      </c>
      <c r="B72" s="14">
        <v>2.927</v>
      </c>
    </row>
    <row r="73" spans="1:2" x14ac:dyDescent="0.25">
      <c r="A73" s="5">
        <v>72</v>
      </c>
      <c r="B73" s="14">
        <v>2.927</v>
      </c>
    </row>
    <row r="74" spans="1:2" x14ac:dyDescent="0.25">
      <c r="A74" s="5">
        <v>73</v>
      </c>
      <c r="B74" s="14">
        <v>2.927</v>
      </c>
    </row>
    <row r="75" spans="1:2" x14ac:dyDescent="0.25">
      <c r="A75" s="5">
        <v>74</v>
      </c>
      <c r="B75" s="14">
        <v>2.927</v>
      </c>
    </row>
    <row r="76" spans="1:2" x14ac:dyDescent="0.25">
      <c r="A76" s="5">
        <v>75</v>
      </c>
      <c r="B76" s="14">
        <v>4.9770000000000003</v>
      </c>
    </row>
    <row r="77" spans="1:2" x14ac:dyDescent="0.25">
      <c r="A77" s="5">
        <v>76</v>
      </c>
      <c r="B77" s="14">
        <v>4.9770000000000003</v>
      </c>
    </row>
    <row r="78" spans="1:2" x14ac:dyDescent="0.25">
      <c r="A78" s="5">
        <v>77</v>
      </c>
      <c r="B78" s="14">
        <v>4.9770000000000003</v>
      </c>
    </row>
    <row r="79" spans="1:2" x14ac:dyDescent="0.25">
      <c r="A79" s="5">
        <v>78</v>
      </c>
      <c r="B79" s="14">
        <v>4.9770000000000003</v>
      </c>
    </row>
    <row r="80" spans="1:2" x14ac:dyDescent="0.25">
      <c r="A80" s="5">
        <v>79</v>
      </c>
      <c r="B80" s="14">
        <v>4.9770000000000003</v>
      </c>
    </row>
    <row r="81" spans="1:2" x14ac:dyDescent="0.25">
      <c r="A81" s="5">
        <v>80</v>
      </c>
      <c r="B81" s="14">
        <v>4.9770000000000003</v>
      </c>
    </row>
    <row r="82" spans="1:2" x14ac:dyDescent="0.25">
      <c r="A82" s="5">
        <v>81</v>
      </c>
      <c r="B82" s="14">
        <v>4.9770000000000003</v>
      </c>
    </row>
    <row r="83" spans="1:2" x14ac:dyDescent="0.25">
      <c r="A83" s="5">
        <v>82</v>
      </c>
      <c r="B83" s="14">
        <v>4.9770000000000003</v>
      </c>
    </row>
    <row r="84" spans="1:2" x14ac:dyDescent="0.25">
      <c r="A84" s="5">
        <v>83</v>
      </c>
      <c r="B84" s="14">
        <v>4.9770000000000003</v>
      </c>
    </row>
    <row r="85" spans="1:2" x14ac:dyDescent="0.25">
      <c r="A85" s="5">
        <v>84</v>
      </c>
      <c r="B85" s="14">
        <v>4.9770000000000003</v>
      </c>
    </row>
    <row r="86" spans="1:2" x14ac:dyDescent="0.25">
      <c r="A86" s="5">
        <v>85</v>
      </c>
      <c r="B86" s="14">
        <v>4.9770000000000003</v>
      </c>
    </row>
    <row r="87" spans="1:2" x14ac:dyDescent="0.25">
      <c r="A87" s="5">
        <v>86</v>
      </c>
      <c r="B87" s="14">
        <v>4.9770000000000003</v>
      </c>
    </row>
    <row r="88" spans="1:2" x14ac:dyDescent="0.25">
      <c r="A88" s="5">
        <v>87</v>
      </c>
      <c r="B88" s="14">
        <v>4.9770000000000003</v>
      </c>
    </row>
    <row r="89" spans="1:2" x14ac:dyDescent="0.25">
      <c r="A89" s="5">
        <v>88</v>
      </c>
      <c r="B89" s="14">
        <v>4.9770000000000003</v>
      </c>
    </row>
    <row r="90" spans="1:2" x14ac:dyDescent="0.25">
      <c r="A90" s="5">
        <v>89</v>
      </c>
      <c r="B90" s="14">
        <v>4.9770000000000003</v>
      </c>
    </row>
    <row r="91" spans="1:2" x14ac:dyDescent="0.25">
      <c r="A91" s="5">
        <v>90</v>
      </c>
      <c r="B91" s="14">
        <v>4.9770000000000003</v>
      </c>
    </row>
    <row r="92" spans="1:2" x14ac:dyDescent="0.25">
      <c r="A92" s="5">
        <v>91</v>
      </c>
      <c r="B92" s="14">
        <v>4.9770000000000003</v>
      </c>
    </row>
    <row r="93" spans="1:2" x14ac:dyDescent="0.25">
      <c r="A93" s="5">
        <v>92</v>
      </c>
      <c r="B93" s="14">
        <v>4.9770000000000003</v>
      </c>
    </row>
    <row r="94" spans="1:2" x14ac:dyDescent="0.25">
      <c r="A94" s="5">
        <v>93</v>
      </c>
      <c r="B94" s="14">
        <v>4.9770000000000003</v>
      </c>
    </row>
    <row r="95" spans="1:2" x14ac:dyDescent="0.25">
      <c r="A95" s="5">
        <v>94</v>
      </c>
      <c r="B95" s="14">
        <v>4.9770000000000003</v>
      </c>
    </row>
    <row r="96" spans="1:2" x14ac:dyDescent="0.25">
      <c r="A96" s="5">
        <v>95</v>
      </c>
      <c r="B96" s="14">
        <v>4.9770000000000003</v>
      </c>
    </row>
    <row r="97" spans="1:2" x14ac:dyDescent="0.25">
      <c r="A97" s="5">
        <v>96</v>
      </c>
      <c r="B97" s="14">
        <v>4.9770000000000003</v>
      </c>
    </row>
    <row r="98" spans="1:2" x14ac:dyDescent="0.25">
      <c r="A98" s="5">
        <v>97</v>
      </c>
      <c r="B98" s="14">
        <v>4.9770000000000003</v>
      </c>
    </row>
    <row r="99" spans="1:2" x14ac:dyDescent="0.25">
      <c r="A99" s="5">
        <v>98</v>
      </c>
      <c r="B99" s="14">
        <v>4.9770000000000003</v>
      </c>
    </row>
    <row r="100" spans="1:2" x14ac:dyDescent="0.25">
      <c r="A100" s="5">
        <v>99</v>
      </c>
      <c r="B100" s="14">
        <v>4.9770000000000003</v>
      </c>
    </row>
    <row r="101" spans="1:2" x14ac:dyDescent="0.25">
      <c r="A101" s="5">
        <v>100</v>
      </c>
      <c r="B101" s="14">
        <v>4.9770000000000003</v>
      </c>
    </row>
  </sheetData>
  <sheetProtection algorithmName="SHA-512" hashValue="K4R1ED/XSimBcQqH25TIi/mUALaZt8tI25AguxGmIGNqU3rO9dF69SL1mhUmtQlPsCp/Xgjgz+UYtmDztdYryg==" saltValue="ipkosetU4nriSMMnPfaZa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Wright</dc:creator>
  <cp:lastModifiedBy>Nicole Wright</cp:lastModifiedBy>
  <dcterms:created xsi:type="dcterms:W3CDTF">2017-11-03T18:06:42Z</dcterms:created>
  <dcterms:modified xsi:type="dcterms:W3CDTF">2017-11-06T18:27:55Z</dcterms:modified>
</cp:coreProperties>
</file>