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ssimov\Dropbox\IMCS postdoc\Infochemical data\"/>
    </mc:Choice>
  </mc:AlternateContent>
  <bookViews>
    <workbookView xWindow="0" yWindow="0" windowWidth="28800" windowHeight="12435" activeTab="5"/>
  </bookViews>
  <sheets>
    <sheet name="FC host" sheetId="3" r:id="rId1"/>
    <sheet name="FC virus" sheetId="4" r:id="rId2"/>
    <sheet name="mSPT to pSPT activity ratios" sheetId="5" r:id="rId3"/>
    <sheet name="EhV-207 pmol per cell GSLs" sheetId="7" r:id="rId4"/>
    <sheet name="EhV99B1 &amp; 18 pmol per cell GSLs" sheetId="8" r:id="rId5"/>
    <sheet name="acronyms description" sheetId="9" r:id="rId6"/>
  </sheets>
  <externalReferences>
    <externalReference r:id="rId7"/>
    <externalReference r:id="rId8"/>
    <externalReference r:id="rId9"/>
    <externalReference r:id="rId10"/>
  </externalReferences>
  <definedNames>
    <definedName name="bkg">[3]mda!$B$25:$F$27</definedName>
    <definedName name="dfc" localSheetId="2">#REF!</definedName>
    <definedName name="dfc">#REF!</definedName>
    <definedName name="dfh" localSheetId="2">#REF!</definedName>
    <definedName name="dfh">#REF!</definedName>
    <definedName name="lowbkg" localSheetId="2">#REF!</definedName>
    <definedName name="lowbkg">#REF!</definedName>
    <definedName name="loweff" localSheetId="2">#REF!</definedName>
    <definedName name="loweff">#REF!</definedName>
    <definedName name="mda">[3]mda!$E$61:$F$64</definedName>
    <definedName name="table">[3]mda!$B$60:$C$76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09" i="8" l="1"/>
  <c r="N209" i="8"/>
  <c r="H209" i="8"/>
  <c r="T208" i="8"/>
  <c r="N208" i="8"/>
  <c r="H208" i="8"/>
  <c r="T207" i="8"/>
  <c r="N207" i="8"/>
  <c r="H207" i="8"/>
  <c r="T206" i="8"/>
  <c r="N206" i="8"/>
  <c r="H206" i="8"/>
  <c r="T205" i="8"/>
  <c r="N205" i="8"/>
  <c r="H205" i="8"/>
  <c r="T204" i="8"/>
  <c r="N204" i="8"/>
  <c r="H204" i="8"/>
  <c r="T203" i="8"/>
  <c r="N203" i="8"/>
  <c r="H203" i="8"/>
  <c r="T202" i="8"/>
  <c r="N202" i="8"/>
  <c r="H202" i="8"/>
  <c r="T196" i="8"/>
  <c r="N196" i="8"/>
  <c r="H196" i="8"/>
  <c r="T195" i="8"/>
  <c r="N195" i="8"/>
  <c r="H195" i="8"/>
  <c r="T194" i="8"/>
  <c r="N194" i="8"/>
  <c r="H194" i="8"/>
  <c r="T193" i="8"/>
  <c r="N193" i="8"/>
  <c r="H193" i="8"/>
  <c r="T192" i="8"/>
  <c r="N192" i="8"/>
  <c r="H192" i="8"/>
  <c r="T191" i="8"/>
  <c r="N191" i="8"/>
  <c r="H191" i="8"/>
  <c r="T190" i="8"/>
  <c r="N190" i="8"/>
  <c r="H190" i="8"/>
  <c r="T189" i="8"/>
  <c r="N189" i="8"/>
  <c r="H189" i="8"/>
  <c r="T183" i="8"/>
  <c r="N183" i="8"/>
  <c r="H183" i="8"/>
  <c r="T182" i="8"/>
  <c r="N182" i="8"/>
  <c r="H182" i="8"/>
  <c r="T181" i="8"/>
  <c r="N181" i="8"/>
  <c r="H181" i="8"/>
  <c r="T180" i="8"/>
  <c r="N180" i="8"/>
  <c r="H180" i="8"/>
  <c r="T179" i="8"/>
  <c r="N179" i="8"/>
  <c r="H179" i="8"/>
  <c r="T178" i="8"/>
  <c r="N178" i="8"/>
  <c r="H178" i="8"/>
  <c r="T177" i="8"/>
  <c r="N177" i="8"/>
  <c r="H177" i="8"/>
  <c r="T176" i="8"/>
  <c r="N176" i="8"/>
  <c r="H176" i="8"/>
  <c r="T170" i="8"/>
  <c r="N170" i="8"/>
  <c r="H170" i="8"/>
  <c r="T169" i="8"/>
  <c r="N169" i="8"/>
  <c r="H169" i="8"/>
  <c r="T168" i="8"/>
  <c r="N168" i="8"/>
  <c r="H168" i="8"/>
  <c r="T167" i="8"/>
  <c r="N167" i="8"/>
  <c r="H167" i="8"/>
  <c r="T166" i="8"/>
  <c r="N166" i="8"/>
  <c r="H166" i="8"/>
  <c r="T165" i="8"/>
  <c r="N165" i="8"/>
  <c r="H165" i="8"/>
  <c r="T164" i="8"/>
  <c r="N164" i="8"/>
  <c r="H164" i="8"/>
  <c r="T163" i="8"/>
  <c r="N163" i="8"/>
  <c r="H163" i="8"/>
  <c r="T157" i="8"/>
  <c r="N157" i="8"/>
  <c r="H157" i="8"/>
  <c r="T156" i="8"/>
  <c r="N156" i="8"/>
  <c r="H156" i="8"/>
  <c r="T155" i="8"/>
  <c r="N155" i="8"/>
  <c r="H155" i="8"/>
  <c r="T154" i="8"/>
  <c r="N154" i="8"/>
  <c r="H154" i="8"/>
  <c r="T153" i="8"/>
  <c r="N153" i="8"/>
  <c r="H153" i="8"/>
  <c r="T152" i="8"/>
  <c r="N152" i="8"/>
  <c r="H152" i="8"/>
  <c r="T151" i="8"/>
  <c r="N151" i="8"/>
  <c r="H151" i="8"/>
  <c r="T150" i="8"/>
  <c r="N150" i="8"/>
  <c r="H150" i="8"/>
  <c r="T144" i="8"/>
  <c r="N144" i="8"/>
  <c r="H144" i="8"/>
  <c r="T143" i="8"/>
  <c r="N143" i="8"/>
  <c r="H143" i="8"/>
  <c r="T142" i="8"/>
  <c r="N142" i="8"/>
  <c r="H142" i="8"/>
  <c r="T141" i="8"/>
  <c r="N141" i="8"/>
  <c r="H141" i="8"/>
  <c r="T140" i="8"/>
  <c r="N140" i="8"/>
  <c r="H140" i="8"/>
  <c r="T139" i="8"/>
  <c r="N139" i="8"/>
  <c r="H139" i="8"/>
  <c r="T138" i="8"/>
  <c r="N138" i="8"/>
  <c r="H138" i="8"/>
  <c r="T137" i="8"/>
  <c r="N137" i="8"/>
  <c r="H137" i="8"/>
  <c r="T131" i="8"/>
  <c r="N131" i="8"/>
  <c r="H131" i="8"/>
  <c r="T130" i="8"/>
  <c r="N130" i="8"/>
  <c r="H130" i="8"/>
  <c r="T129" i="8"/>
  <c r="N129" i="8"/>
  <c r="H129" i="8"/>
  <c r="T128" i="8"/>
  <c r="N128" i="8"/>
  <c r="H128" i="8"/>
  <c r="T127" i="8"/>
  <c r="N127" i="8"/>
  <c r="H127" i="8"/>
  <c r="T126" i="8"/>
  <c r="N126" i="8"/>
  <c r="H126" i="8"/>
  <c r="T125" i="8"/>
  <c r="N125" i="8"/>
  <c r="H125" i="8"/>
  <c r="T124" i="8"/>
  <c r="N124" i="8"/>
  <c r="H124" i="8"/>
  <c r="T118" i="8"/>
  <c r="N118" i="8"/>
  <c r="H118" i="8"/>
  <c r="T117" i="8"/>
  <c r="N117" i="8"/>
  <c r="H117" i="8"/>
  <c r="T116" i="8"/>
  <c r="N116" i="8"/>
  <c r="H116" i="8"/>
  <c r="T115" i="8"/>
  <c r="N115" i="8"/>
  <c r="H115" i="8"/>
  <c r="T114" i="8"/>
  <c r="N114" i="8"/>
  <c r="H114" i="8"/>
  <c r="T113" i="8"/>
  <c r="N113" i="8"/>
  <c r="H113" i="8"/>
  <c r="T112" i="8"/>
  <c r="N112" i="8"/>
  <c r="H112" i="8"/>
  <c r="T111" i="8"/>
  <c r="N111" i="8"/>
  <c r="H111" i="8"/>
  <c r="T105" i="8"/>
  <c r="N105" i="8"/>
  <c r="H105" i="8"/>
  <c r="T104" i="8"/>
  <c r="N104" i="8"/>
  <c r="H104" i="8"/>
  <c r="T103" i="8"/>
  <c r="N103" i="8"/>
  <c r="H103" i="8"/>
  <c r="T102" i="8"/>
  <c r="N102" i="8"/>
  <c r="H102" i="8"/>
  <c r="T101" i="8"/>
  <c r="N101" i="8"/>
  <c r="H101" i="8"/>
  <c r="T100" i="8"/>
  <c r="N100" i="8"/>
  <c r="H100" i="8"/>
  <c r="T99" i="8"/>
  <c r="N99" i="8"/>
  <c r="H99" i="8"/>
  <c r="T98" i="8"/>
  <c r="N98" i="8"/>
  <c r="H98" i="8"/>
  <c r="T92" i="8"/>
  <c r="N92" i="8"/>
  <c r="H92" i="8"/>
  <c r="T91" i="8"/>
  <c r="N91" i="8"/>
  <c r="H91" i="8"/>
  <c r="T90" i="8"/>
  <c r="N90" i="8"/>
  <c r="H90" i="8"/>
  <c r="T89" i="8"/>
  <c r="N89" i="8"/>
  <c r="H89" i="8"/>
  <c r="T88" i="8"/>
  <c r="N88" i="8"/>
  <c r="H88" i="8"/>
  <c r="T87" i="8"/>
  <c r="N87" i="8"/>
  <c r="H87" i="8"/>
  <c r="T86" i="8"/>
  <c r="N86" i="8"/>
  <c r="H86" i="8"/>
  <c r="T85" i="8"/>
  <c r="N85" i="8"/>
  <c r="H85" i="8"/>
  <c r="T79" i="8"/>
  <c r="N79" i="8"/>
  <c r="H79" i="8"/>
  <c r="T78" i="8"/>
  <c r="N78" i="8"/>
  <c r="H78" i="8"/>
  <c r="T77" i="8"/>
  <c r="N77" i="8"/>
  <c r="H77" i="8"/>
  <c r="T76" i="8"/>
  <c r="N76" i="8"/>
  <c r="H76" i="8"/>
  <c r="T75" i="8"/>
  <c r="N75" i="8"/>
  <c r="H75" i="8"/>
  <c r="T74" i="8"/>
  <c r="N74" i="8"/>
  <c r="H74" i="8"/>
  <c r="T73" i="8"/>
  <c r="N73" i="8"/>
  <c r="H73" i="8"/>
  <c r="T72" i="8"/>
  <c r="N72" i="8"/>
  <c r="H72" i="8"/>
  <c r="T66" i="8"/>
  <c r="N66" i="8"/>
  <c r="H66" i="8"/>
  <c r="T65" i="8"/>
  <c r="N65" i="8"/>
  <c r="H65" i="8"/>
  <c r="T64" i="8"/>
  <c r="N64" i="8"/>
  <c r="H64" i="8"/>
  <c r="T63" i="8"/>
  <c r="N63" i="8"/>
  <c r="H63" i="8"/>
  <c r="T62" i="8"/>
  <c r="N62" i="8"/>
  <c r="H62" i="8"/>
  <c r="T61" i="8"/>
  <c r="N61" i="8"/>
  <c r="H61" i="8"/>
  <c r="T60" i="8"/>
  <c r="N60" i="8"/>
  <c r="H60" i="8"/>
  <c r="T59" i="8"/>
  <c r="N59" i="8"/>
  <c r="H59" i="8"/>
  <c r="T53" i="8"/>
  <c r="N53" i="8"/>
  <c r="H53" i="8"/>
  <c r="T52" i="8"/>
  <c r="N52" i="8"/>
  <c r="H52" i="8"/>
  <c r="T51" i="8"/>
  <c r="N51" i="8"/>
  <c r="H51" i="8"/>
  <c r="T50" i="8"/>
  <c r="N50" i="8"/>
  <c r="H50" i="8"/>
  <c r="T49" i="8"/>
  <c r="N49" i="8"/>
  <c r="H49" i="8"/>
  <c r="T48" i="8"/>
  <c r="N48" i="8"/>
  <c r="H48" i="8"/>
  <c r="T47" i="8"/>
  <c r="N47" i="8"/>
  <c r="H47" i="8"/>
  <c r="T46" i="8"/>
  <c r="N46" i="8"/>
  <c r="H46" i="8"/>
  <c r="T40" i="8"/>
  <c r="N40" i="8"/>
  <c r="H40" i="8"/>
  <c r="T39" i="8"/>
  <c r="N39" i="8"/>
  <c r="H39" i="8"/>
  <c r="T38" i="8"/>
  <c r="N38" i="8"/>
  <c r="H38" i="8"/>
  <c r="T37" i="8"/>
  <c r="N37" i="8"/>
  <c r="H37" i="8"/>
  <c r="T36" i="8"/>
  <c r="N36" i="8"/>
  <c r="H36" i="8"/>
  <c r="T35" i="8"/>
  <c r="N35" i="8"/>
  <c r="H35" i="8"/>
  <c r="T34" i="8"/>
  <c r="N34" i="8"/>
  <c r="H34" i="8"/>
  <c r="T33" i="8"/>
  <c r="N33" i="8"/>
  <c r="H33" i="8"/>
  <c r="T27" i="8"/>
  <c r="N27" i="8"/>
  <c r="H27" i="8"/>
  <c r="T26" i="8"/>
  <c r="N26" i="8"/>
  <c r="H26" i="8"/>
  <c r="T25" i="8"/>
  <c r="N25" i="8"/>
  <c r="H25" i="8"/>
  <c r="T24" i="8"/>
  <c r="N24" i="8"/>
  <c r="H24" i="8"/>
  <c r="T23" i="8"/>
  <c r="N23" i="8"/>
  <c r="H23" i="8"/>
  <c r="T22" i="8"/>
  <c r="N22" i="8"/>
  <c r="H22" i="8"/>
  <c r="T21" i="8"/>
  <c r="N21" i="8"/>
  <c r="H21" i="8"/>
  <c r="T20" i="8"/>
  <c r="N20" i="8"/>
  <c r="H20" i="8"/>
  <c r="T14" i="8"/>
  <c r="N14" i="8"/>
  <c r="H14" i="8"/>
  <c r="T13" i="8"/>
  <c r="N13" i="8"/>
  <c r="H13" i="8"/>
  <c r="T12" i="8"/>
  <c r="N12" i="8"/>
  <c r="H12" i="8"/>
  <c r="T11" i="8"/>
  <c r="N11" i="8"/>
  <c r="H11" i="8"/>
  <c r="T10" i="8"/>
  <c r="N10" i="8"/>
  <c r="H10" i="8"/>
  <c r="T9" i="8"/>
  <c r="N9" i="8"/>
  <c r="H9" i="8"/>
  <c r="T8" i="8"/>
  <c r="N8" i="8"/>
  <c r="H8" i="8"/>
  <c r="T7" i="8"/>
  <c r="N7" i="8"/>
  <c r="H7" i="8"/>
  <c r="H244" i="7"/>
  <c r="H243" i="7"/>
  <c r="H242" i="7"/>
  <c r="H241" i="7"/>
  <c r="H240" i="7"/>
  <c r="H239" i="7"/>
  <c r="H233" i="7"/>
  <c r="H232" i="7"/>
  <c r="H231" i="7"/>
  <c r="H230" i="7"/>
  <c r="H229" i="7"/>
  <c r="H228" i="7"/>
  <c r="H222" i="7"/>
  <c r="H221" i="7"/>
  <c r="H220" i="7"/>
  <c r="H219" i="7"/>
  <c r="H218" i="7"/>
  <c r="H217" i="7"/>
  <c r="H211" i="7"/>
  <c r="H210" i="7"/>
  <c r="H209" i="7"/>
  <c r="H208" i="7"/>
  <c r="H207" i="7"/>
  <c r="H206" i="7"/>
  <c r="H200" i="7"/>
  <c r="H199" i="7"/>
  <c r="H198" i="7"/>
  <c r="H197" i="7"/>
  <c r="H196" i="7"/>
  <c r="H195" i="7"/>
  <c r="H189" i="7"/>
  <c r="H188" i="7"/>
  <c r="H187" i="7"/>
  <c r="H186" i="7"/>
  <c r="H185" i="7"/>
  <c r="H184" i="7"/>
  <c r="H178" i="7"/>
  <c r="H177" i="7"/>
  <c r="H176" i="7"/>
  <c r="H175" i="7"/>
  <c r="H174" i="7"/>
  <c r="H173" i="7"/>
  <c r="H167" i="7"/>
  <c r="H166" i="7"/>
  <c r="H165" i="7"/>
  <c r="H164" i="7"/>
  <c r="H163" i="7"/>
  <c r="H162" i="7"/>
  <c r="H156" i="7"/>
  <c r="H155" i="7"/>
  <c r="H154" i="7"/>
  <c r="H153" i="7"/>
  <c r="H152" i="7"/>
  <c r="H151" i="7"/>
  <c r="H145" i="7"/>
  <c r="H144" i="7"/>
  <c r="H143" i="7"/>
  <c r="H142" i="7"/>
  <c r="H141" i="7"/>
  <c r="H140" i="7"/>
  <c r="H134" i="7"/>
  <c r="H133" i="7"/>
  <c r="H132" i="7"/>
  <c r="H131" i="7"/>
  <c r="H130" i="7"/>
  <c r="H129" i="7"/>
  <c r="H123" i="7"/>
  <c r="H122" i="7"/>
  <c r="H121" i="7"/>
  <c r="H120" i="7"/>
  <c r="H119" i="7"/>
  <c r="H118" i="7"/>
  <c r="H112" i="7"/>
  <c r="H111" i="7"/>
  <c r="H110" i="7"/>
  <c r="H109" i="7"/>
  <c r="H108" i="7"/>
  <c r="H107" i="7"/>
  <c r="H101" i="7"/>
  <c r="H100" i="7"/>
  <c r="H99" i="7"/>
  <c r="H98" i="7"/>
  <c r="H97" i="7"/>
  <c r="H96" i="7"/>
  <c r="H90" i="7"/>
  <c r="H89" i="7"/>
  <c r="H88" i="7"/>
  <c r="H87" i="7"/>
  <c r="H86" i="7"/>
  <c r="H85" i="7"/>
  <c r="H79" i="7"/>
  <c r="H78" i="7"/>
  <c r="H77" i="7"/>
  <c r="H76" i="7"/>
  <c r="H75" i="7"/>
  <c r="H74" i="7"/>
  <c r="H68" i="7"/>
  <c r="H67" i="7"/>
  <c r="H66" i="7"/>
  <c r="H65" i="7"/>
  <c r="H64" i="7"/>
  <c r="H63" i="7"/>
  <c r="H57" i="7"/>
  <c r="H56" i="7"/>
  <c r="H55" i="7"/>
  <c r="H54" i="7"/>
  <c r="H53" i="7"/>
  <c r="H52" i="7"/>
  <c r="H46" i="7"/>
  <c r="H45" i="7"/>
  <c r="H44" i="7"/>
  <c r="H43" i="7"/>
  <c r="H42" i="7"/>
  <c r="H41" i="7"/>
  <c r="H35" i="7"/>
  <c r="H34" i="7"/>
  <c r="H33" i="7"/>
  <c r="H32" i="7"/>
  <c r="H31" i="7"/>
  <c r="H30" i="7"/>
  <c r="H24" i="7"/>
  <c r="H23" i="7"/>
  <c r="H22" i="7"/>
  <c r="H21" i="7"/>
  <c r="H20" i="7"/>
  <c r="H19" i="7"/>
  <c r="H13" i="7"/>
  <c r="H12" i="7"/>
  <c r="H11" i="7"/>
  <c r="H10" i="7"/>
  <c r="H9" i="7"/>
  <c r="H8" i="7"/>
  <c r="J6" i="5" l="1"/>
  <c r="N6" i="5" s="1"/>
  <c r="K6" i="5"/>
  <c r="O6" i="5" s="1"/>
  <c r="L6" i="5"/>
  <c r="P6" i="5" s="1"/>
  <c r="J7" i="5"/>
  <c r="N7" i="5" s="1"/>
  <c r="K7" i="5"/>
  <c r="O7" i="5" s="1"/>
  <c r="L7" i="5"/>
  <c r="P7" i="5" s="1"/>
  <c r="J8" i="5"/>
  <c r="N8" i="5" s="1"/>
  <c r="K8" i="5"/>
  <c r="O8" i="5" s="1"/>
  <c r="L8" i="5"/>
  <c r="P8" i="5" s="1"/>
  <c r="J9" i="5"/>
  <c r="N9" i="5" s="1"/>
  <c r="K9" i="5"/>
  <c r="O9" i="5" s="1"/>
  <c r="L9" i="5"/>
  <c r="P9" i="5" s="1"/>
  <c r="J10" i="5"/>
  <c r="N10" i="5" s="1"/>
  <c r="K10" i="5"/>
  <c r="O10" i="5" s="1"/>
  <c r="L10" i="5"/>
  <c r="P10" i="5" s="1"/>
  <c r="J17" i="5"/>
  <c r="N17" i="5" s="1"/>
  <c r="K17" i="5"/>
  <c r="O17" i="5" s="1"/>
  <c r="L17" i="5"/>
  <c r="P17" i="5" s="1"/>
  <c r="J18" i="5"/>
  <c r="N18" i="5" s="1"/>
  <c r="K18" i="5"/>
  <c r="O18" i="5" s="1"/>
  <c r="L18" i="5"/>
  <c r="P18" i="5" s="1"/>
  <c r="J19" i="5"/>
  <c r="N19" i="5" s="1"/>
  <c r="K19" i="5"/>
  <c r="O19" i="5" s="1"/>
  <c r="L19" i="5"/>
  <c r="P19" i="5" s="1"/>
  <c r="J20" i="5"/>
  <c r="N20" i="5" s="1"/>
  <c r="K20" i="5"/>
  <c r="O20" i="5" s="1"/>
  <c r="L20" i="5"/>
  <c r="P20" i="5" s="1"/>
  <c r="J21" i="5"/>
  <c r="N21" i="5" s="1"/>
  <c r="K21" i="5"/>
  <c r="O21" i="5" s="1"/>
  <c r="L21" i="5"/>
  <c r="P21" i="5" s="1"/>
  <c r="J22" i="5"/>
  <c r="N22" i="5" s="1"/>
  <c r="K22" i="5"/>
  <c r="O22" i="5" s="1"/>
  <c r="L22" i="5"/>
  <c r="P22" i="5" s="1"/>
  <c r="J23" i="5"/>
  <c r="N23" i="5" s="1"/>
  <c r="K23" i="5"/>
  <c r="O23" i="5" s="1"/>
  <c r="L23" i="5"/>
  <c r="P23" i="5" s="1"/>
  <c r="J28" i="5"/>
  <c r="N28" i="5" s="1"/>
  <c r="K28" i="5"/>
  <c r="O28" i="5" s="1"/>
  <c r="L28" i="5"/>
  <c r="P28" i="5" s="1"/>
  <c r="J29" i="5"/>
  <c r="N29" i="5" s="1"/>
  <c r="K29" i="5"/>
  <c r="O29" i="5" s="1"/>
  <c r="L29" i="5"/>
  <c r="P29" i="5" s="1"/>
  <c r="J30" i="5"/>
  <c r="N30" i="5" s="1"/>
  <c r="K30" i="5"/>
  <c r="O30" i="5" s="1"/>
  <c r="L30" i="5"/>
  <c r="P30" i="5" s="1"/>
  <c r="J31" i="5"/>
  <c r="N31" i="5" s="1"/>
  <c r="K31" i="5"/>
  <c r="O31" i="5" s="1"/>
  <c r="L31" i="5"/>
  <c r="P31" i="5" s="1"/>
  <c r="J32" i="5"/>
  <c r="N32" i="5" s="1"/>
  <c r="K32" i="5"/>
  <c r="O32" i="5" s="1"/>
  <c r="L32" i="5"/>
  <c r="P32" i="5" s="1"/>
  <c r="J33" i="5"/>
  <c r="N33" i="5" s="1"/>
  <c r="K33" i="5"/>
  <c r="O33" i="5" s="1"/>
  <c r="L33" i="5"/>
  <c r="P33" i="5" s="1"/>
  <c r="J34" i="5"/>
  <c r="N34" i="5" s="1"/>
  <c r="K34" i="5"/>
  <c r="O34" i="5" s="1"/>
  <c r="L34" i="5"/>
  <c r="P34" i="5" s="1"/>
  <c r="J39" i="5"/>
  <c r="N39" i="5" s="1"/>
  <c r="K39" i="5"/>
  <c r="O39" i="5" s="1"/>
  <c r="L39" i="5"/>
  <c r="P39" i="5" s="1"/>
  <c r="J40" i="5"/>
  <c r="N40" i="5" s="1"/>
  <c r="K40" i="5"/>
  <c r="O40" i="5" s="1"/>
  <c r="L40" i="5"/>
  <c r="P40" i="5" s="1"/>
  <c r="J41" i="5"/>
  <c r="N41" i="5" s="1"/>
  <c r="K41" i="5"/>
  <c r="O41" i="5" s="1"/>
  <c r="L41" i="5"/>
  <c r="P41" i="5" s="1"/>
  <c r="J42" i="5"/>
  <c r="N42" i="5" s="1"/>
  <c r="K42" i="5"/>
  <c r="O42" i="5" s="1"/>
  <c r="L42" i="5"/>
  <c r="P42" i="5" s="1"/>
  <c r="J43" i="5"/>
  <c r="N43" i="5" s="1"/>
  <c r="K43" i="5"/>
  <c r="O43" i="5" s="1"/>
  <c r="L43" i="5"/>
  <c r="P43" i="5" s="1"/>
  <c r="J44" i="5"/>
  <c r="N44" i="5" s="1"/>
  <c r="K44" i="5"/>
  <c r="O44" i="5" s="1"/>
  <c r="L44" i="5"/>
  <c r="P44" i="5" s="1"/>
  <c r="J45" i="5"/>
  <c r="N45" i="5" s="1"/>
  <c r="K45" i="5"/>
  <c r="O45" i="5" s="1"/>
  <c r="L45" i="5"/>
  <c r="P45" i="5" s="1"/>
  <c r="L91" i="5"/>
  <c r="P91" i="5" s="1"/>
  <c r="K91" i="5"/>
  <c r="O91" i="5" s="1"/>
  <c r="J91" i="5"/>
  <c r="N91" i="5" s="1"/>
  <c r="L90" i="5"/>
  <c r="P90" i="5" s="1"/>
  <c r="K90" i="5"/>
  <c r="O90" i="5" s="1"/>
  <c r="J90" i="5"/>
  <c r="N90" i="5" s="1"/>
  <c r="L89" i="5"/>
  <c r="P89" i="5" s="1"/>
  <c r="K89" i="5"/>
  <c r="O89" i="5" s="1"/>
  <c r="J89" i="5"/>
  <c r="N89" i="5" s="1"/>
  <c r="L88" i="5"/>
  <c r="P88" i="5" s="1"/>
  <c r="K88" i="5"/>
  <c r="O88" i="5" s="1"/>
  <c r="J88" i="5"/>
  <c r="N88" i="5" s="1"/>
  <c r="L87" i="5"/>
  <c r="P87" i="5" s="1"/>
  <c r="K87" i="5"/>
  <c r="O87" i="5" s="1"/>
  <c r="J87" i="5"/>
  <c r="N87" i="5" s="1"/>
  <c r="L86" i="5"/>
  <c r="P86" i="5" s="1"/>
  <c r="K86" i="5"/>
  <c r="O86" i="5" s="1"/>
  <c r="J86" i="5"/>
  <c r="N86" i="5" s="1"/>
  <c r="L85" i="5"/>
  <c r="P85" i="5" s="1"/>
  <c r="K85" i="5"/>
  <c r="O85" i="5" s="1"/>
  <c r="J85" i="5"/>
  <c r="N85" i="5" s="1"/>
  <c r="L80" i="5"/>
  <c r="P80" i="5" s="1"/>
  <c r="K80" i="5"/>
  <c r="O80" i="5" s="1"/>
  <c r="J80" i="5"/>
  <c r="N80" i="5" s="1"/>
  <c r="L79" i="5"/>
  <c r="P79" i="5" s="1"/>
  <c r="K79" i="5"/>
  <c r="O79" i="5" s="1"/>
  <c r="J79" i="5"/>
  <c r="N79" i="5" s="1"/>
  <c r="L78" i="5"/>
  <c r="P78" i="5" s="1"/>
  <c r="K78" i="5"/>
  <c r="O78" i="5" s="1"/>
  <c r="J78" i="5"/>
  <c r="N78" i="5" s="1"/>
  <c r="S78" i="5" s="1"/>
  <c r="L77" i="5"/>
  <c r="P77" i="5" s="1"/>
  <c r="K77" i="5"/>
  <c r="O77" i="5" s="1"/>
  <c r="J77" i="5"/>
  <c r="N77" i="5" s="1"/>
  <c r="L76" i="5"/>
  <c r="P76" i="5" s="1"/>
  <c r="K76" i="5"/>
  <c r="O76" i="5" s="1"/>
  <c r="J76" i="5"/>
  <c r="N76" i="5" s="1"/>
  <c r="L75" i="5"/>
  <c r="P75" i="5" s="1"/>
  <c r="K75" i="5"/>
  <c r="O75" i="5" s="1"/>
  <c r="J75" i="5"/>
  <c r="N75" i="5" s="1"/>
  <c r="L74" i="5"/>
  <c r="P74" i="5" s="1"/>
  <c r="K74" i="5"/>
  <c r="O74" i="5" s="1"/>
  <c r="J74" i="5"/>
  <c r="N74" i="5" s="1"/>
  <c r="L69" i="5"/>
  <c r="P69" i="5" s="1"/>
  <c r="K69" i="5"/>
  <c r="O69" i="5" s="1"/>
  <c r="J69" i="5"/>
  <c r="N69" i="5" s="1"/>
  <c r="L68" i="5"/>
  <c r="P68" i="5" s="1"/>
  <c r="K68" i="5"/>
  <c r="O68" i="5" s="1"/>
  <c r="J68" i="5"/>
  <c r="N68" i="5" s="1"/>
  <c r="L67" i="5"/>
  <c r="P67" i="5" s="1"/>
  <c r="K67" i="5"/>
  <c r="O67" i="5" s="1"/>
  <c r="J67" i="5"/>
  <c r="N67" i="5" s="1"/>
  <c r="L66" i="5"/>
  <c r="P66" i="5" s="1"/>
  <c r="K66" i="5"/>
  <c r="O66" i="5" s="1"/>
  <c r="J66" i="5"/>
  <c r="N66" i="5" s="1"/>
  <c r="L65" i="5"/>
  <c r="P65" i="5" s="1"/>
  <c r="K65" i="5"/>
  <c r="O65" i="5" s="1"/>
  <c r="J65" i="5"/>
  <c r="N65" i="5" s="1"/>
  <c r="L64" i="5"/>
  <c r="P64" i="5" s="1"/>
  <c r="K64" i="5"/>
  <c r="O64" i="5" s="1"/>
  <c r="J64" i="5"/>
  <c r="N64" i="5" s="1"/>
  <c r="L63" i="5"/>
  <c r="P63" i="5" s="1"/>
  <c r="K63" i="5"/>
  <c r="O63" i="5" s="1"/>
  <c r="J63" i="5"/>
  <c r="N63" i="5" s="1"/>
  <c r="L56" i="5"/>
  <c r="P56" i="5" s="1"/>
  <c r="K56" i="5"/>
  <c r="O56" i="5" s="1"/>
  <c r="J56" i="5"/>
  <c r="N56" i="5" s="1"/>
  <c r="L55" i="5"/>
  <c r="P55" i="5" s="1"/>
  <c r="K55" i="5"/>
  <c r="O55" i="5" s="1"/>
  <c r="J55" i="5"/>
  <c r="N55" i="5" s="1"/>
  <c r="L54" i="5"/>
  <c r="P54" i="5" s="1"/>
  <c r="K54" i="5"/>
  <c r="O54" i="5" s="1"/>
  <c r="J54" i="5"/>
  <c r="N54" i="5" s="1"/>
  <c r="L53" i="5"/>
  <c r="P53" i="5" s="1"/>
  <c r="K53" i="5"/>
  <c r="O53" i="5" s="1"/>
  <c r="J53" i="5"/>
  <c r="N53" i="5" s="1"/>
  <c r="L52" i="5"/>
  <c r="P52" i="5" s="1"/>
  <c r="K52" i="5"/>
  <c r="O52" i="5" s="1"/>
  <c r="J52" i="5"/>
  <c r="N52" i="5" s="1"/>
  <c r="U75" i="5" l="1"/>
  <c r="S65" i="5"/>
  <c r="S88" i="5"/>
  <c r="U90" i="5"/>
  <c r="S64" i="5"/>
  <c r="T69" i="5"/>
  <c r="U77" i="5"/>
  <c r="U85" i="5"/>
  <c r="T68" i="5"/>
  <c r="S74" i="5"/>
  <c r="T90" i="5"/>
  <c r="T63" i="5"/>
  <c r="S67" i="5"/>
  <c r="U91" i="5"/>
  <c r="U67" i="5"/>
  <c r="U78" i="5"/>
  <c r="S63" i="5"/>
  <c r="T56" i="5"/>
  <c r="S89" i="5"/>
  <c r="S77" i="5"/>
  <c r="S90" i="5"/>
  <c r="S85" i="5"/>
  <c r="S54" i="5"/>
  <c r="T64" i="5"/>
  <c r="T54" i="5"/>
  <c r="U64" i="5"/>
  <c r="U69" i="5"/>
  <c r="T75" i="5"/>
  <c r="U80" i="5"/>
  <c r="T88" i="5"/>
  <c r="U52" i="5"/>
  <c r="U65" i="5"/>
  <c r="T89" i="5"/>
  <c r="U55" i="5"/>
  <c r="T79" i="5"/>
  <c r="T74" i="5"/>
  <c r="U79" i="5"/>
  <c r="U87" i="5"/>
  <c r="U56" i="5"/>
  <c r="S75" i="5"/>
  <c r="U88" i="5"/>
  <c r="S56" i="5"/>
  <c r="S80" i="5"/>
  <c r="T91" i="5"/>
  <c r="T52" i="5"/>
  <c r="T80" i="5"/>
  <c r="T78" i="5"/>
  <c r="S68" i="5"/>
  <c r="S76" i="5"/>
  <c r="S86" i="5"/>
  <c r="S53" i="5"/>
  <c r="S55" i="5"/>
  <c r="T76" i="5"/>
  <c r="T86" i="5"/>
  <c r="T87" i="5"/>
  <c r="S52" i="5"/>
  <c r="T67" i="5"/>
  <c r="T65" i="5"/>
  <c r="T85" i="5"/>
  <c r="T53" i="5"/>
  <c r="T55" i="5"/>
  <c r="U66" i="5"/>
  <c r="U68" i="5"/>
  <c r="U76" i="5"/>
  <c r="S79" i="5"/>
  <c r="U86" i="5"/>
  <c r="S66" i="5"/>
  <c r="U53" i="5"/>
  <c r="U63" i="5"/>
  <c r="T66" i="5"/>
  <c r="S69" i="5"/>
  <c r="U74" i="5"/>
  <c r="U54" i="5"/>
  <c r="U89" i="5"/>
  <c r="T77" i="5"/>
  <c r="S87" i="5"/>
  <c r="S91" i="5"/>
  <c r="W90" i="5" l="1"/>
  <c r="W67" i="5"/>
  <c r="V77" i="5"/>
  <c r="W88" i="5"/>
  <c r="W78" i="5"/>
  <c r="V68" i="5"/>
  <c r="W63" i="5"/>
  <c r="V90" i="5"/>
  <c r="V75" i="5"/>
  <c r="V78" i="5"/>
  <c r="V64" i="5"/>
  <c r="V89" i="5"/>
  <c r="W55" i="5"/>
  <c r="W52" i="5"/>
  <c r="W56" i="5"/>
  <c r="W75" i="5"/>
  <c r="V85" i="5"/>
  <c r="W54" i="5"/>
  <c r="W74" i="5"/>
  <c r="V79" i="5"/>
  <c r="W86" i="5"/>
  <c r="W80" i="5"/>
  <c r="V56" i="5"/>
  <c r="W65" i="5"/>
  <c r="V74" i="5"/>
  <c r="V88" i="5"/>
  <c r="V76" i="5"/>
  <c r="V67" i="5"/>
  <c r="W53" i="5"/>
  <c r="W64" i="5"/>
  <c r="V65" i="5"/>
  <c r="V86" i="5"/>
  <c r="W76" i="5"/>
  <c r="W85" i="5"/>
  <c r="V55" i="5"/>
  <c r="V80" i="5"/>
  <c r="V52" i="5"/>
  <c r="W79" i="5"/>
  <c r="W68" i="5"/>
  <c r="W77" i="5"/>
  <c r="W87" i="5"/>
  <c r="V87" i="5"/>
  <c r="V54" i="5"/>
  <c r="W89" i="5"/>
  <c r="W91" i="5"/>
  <c r="V91" i="5"/>
  <c r="V63" i="5"/>
  <c r="V53" i="5"/>
  <c r="V69" i="5"/>
  <c r="W69" i="5"/>
  <c r="W66" i="5"/>
  <c r="V66" i="5"/>
</calcChain>
</file>

<file path=xl/sharedStrings.xml><?xml version="1.0" encoding="utf-8"?>
<sst xmlns="http://schemas.openxmlformats.org/spreadsheetml/2006/main" count="1243" uniqueCount="100">
  <si>
    <t>EhV-207 infected</t>
  </si>
  <si>
    <t>cells/ml</t>
  </si>
  <si>
    <t>average</t>
  </si>
  <si>
    <t>SD</t>
  </si>
  <si>
    <t>EhV-18 infected</t>
  </si>
  <si>
    <t>EhV-99B1infected</t>
  </si>
  <si>
    <t>control</t>
  </si>
  <si>
    <t>EhV-207</t>
  </si>
  <si>
    <t>EhV-18</t>
  </si>
  <si>
    <t>EhV-99B1</t>
  </si>
  <si>
    <t>co ntrol</t>
  </si>
  <si>
    <t>fmol</t>
  </si>
  <si>
    <t>cells/mL</t>
  </si>
  <si>
    <t>cells/rxn</t>
  </si>
  <si>
    <t>fmol min-1 cell-1</t>
  </si>
  <si>
    <t>sd</t>
  </si>
  <si>
    <t>rep 1</t>
  </si>
  <si>
    <t>rep 2</t>
  </si>
  <si>
    <t>rep3</t>
  </si>
  <si>
    <t>time of SPT incubation (min)</t>
  </si>
  <si>
    <t>time (hpi)</t>
  </si>
  <si>
    <t>mSPT: pSPT ratios</t>
  </si>
  <si>
    <t>SPT activity using as a substrate myristoyl CoA (i.e. mSPT)</t>
  </si>
  <si>
    <t>SPT activity using as a substrate Palmitoyl CoA (i.e. pSPT)</t>
  </si>
  <si>
    <t>Myr:Palm</t>
  </si>
  <si>
    <t>m/z</t>
  </si>
  <si>
    <t>pmol/mL</t>
  </si>
  <si>
    <t>pmol/cell</t>
  </si>
  <si>
    <t>0</t>
  </si>
  <si>
    <t>4</t>
  </si>
  <si>
    <t>8</t>
  </si>
  <si>
    <t>24</t>
  </si>
  <si>
    <t>48</t>
  </si>
  <si>
    <t>72</t>
  </si>
  <si>
    <t>hGSL_804</t>
  </si>
  <si>
    <t>vGSL_832.3 early</t>
  </si>
  <si>
    <t>vGSL_832.3 late</t>
  </si>
  <si>
    <t>vGSL_802.3 early</t>
  </si>
  <si>
    <t>vGSL_802.3 late</t>
  </si>
  <si>
    <t>vGSL_816.3</t>
  </si>
  <si>
    <t>vGSL_788.1 early</t>
  </si>
  <si>
    <t>vGSL_788.1 late</t>
  </si>
  <si>
    <t>vGSL_818.2</t>
  </si>
  <si>
    <t>vGSL_804.3</t>
  </si>
  <si>
    <t>vGSL_820.2</t>
  </si>
  <si>
    <t>vGSL_806.2</t>
  </si>
  <si>
    <t>vGSL_836.2 early</t>
  </si>
  <si>
    <t>vGSL_836.2 late</t>
  </si>
  <si>
    <t>vGSL_840.3 early</t>
  </si>
  <si>
    <t>vGSL_840.3 late</t>
  </si>
  <si>
    <t>vGSL_790.2</t>
  </si>
  <si>
    <t>vGSL_792.2</t>
  </si>
  <si>
    <t>vGSL_796</t>
  </si>
  <si>
    <t>vGSL_808</t>
  </si>
  <si>
    <t>vGSL_812.1</t>
  </si>
  <si>
    <t>vGSL_832 early</t>
  </si>
  <si>
    <t>vGSL_832 late</t>
  </si>
  <si>
    <t>vGSL_802 early</t>
  </si>
  <si>
    <t>vGSL_802 late</t>
  </si>
  <si>
    <t>vGSL_816 early</t>
  </si>
  <si>
    <t>vGSL_816 late</t>
  </si>
  <si>
    <t>vGSL_788 early</t>
  </si>
  <si>
    <t>vGSL_788 late</t>
  </si>
  <si>
    <t>vGSL_818</t>
  </si>
  <si>
    <t>vGSL_804</t>
  </si>
  <si>
    <t>vGSL_820</t>
  </si>
  <si>
    <t>vGSL_806</t>
  </si>
  <si>
    <t>vGSL_776</t>
  </si>
  <si>
    <t>vGSL_790</t>
  </si>
  <si>
    <t>vGSL_762</t>
  </si>
  <si>
    <t>vGSL and hGSL species (based on their m/z ratio) following infection of E. huxleyi CCMP 374 by EhV-207</t>
  </si>
  <si>
    <t xml:space="preserve">Flow cytometry data averages of virus abundances of E. huxleyi CCMP 374 cultures infected by EhV-207, EhV-18 and EhV-99B1 </t>
  </si>
  <si>
    <t>Flow cytometry data averages of E. huxleyi CCMP 374 cell abundances infected by either EhV-207, EhV-18 or EhV-99B1</t>
  </si>
  <si>
    <t>vGSL and hGSL species (based on their m/z ratio) following infection of E. huxleyi CCMP 374 by EhV-18 and EhV-99B1</t>
  </si>
  <si>
    <t>hpi</t>
  </si>
  <si>
    <t>hGSL</t>
  </si>
  <si>
    <t>vGSL</t>
  </si>
  <si>
    <t>EhV</t>
  </si>
  <si>
    <t>FC</t>
  </si>
  <si>
    <t>mSPT</t>
  </si>
  <si>
    <t>pSPT</t>
  </si>
  <si>
    <t>hours post infection</t>
  </si>
  <si>
    <t>standard deviation</t>
  </si>
  <si>
    <t>host derived glycosphingolipid</t>
  </si>
  <si>
    <t>virus derived glycosphingolipid</t>
  </si>
  <si>
    <t>Emiliania huxleyi virus</t>
  </si>
  <si>
    <t>flow cytometry</t>
  </si>
  <si>
    <t>SPT activity using myristoyl CoA</t>
  </si>
  <si>
    <t>SPT activity using palmitoyl CoA</t>
  </si>
  <si>
    <t>mass to charge ratio</t>
  </si>
  <si>
    <t>rep</t>
  </si>
  <si>
    <t>replicate</t>
  </si>
  <si>
    <t>late</t>
  </si>
  <si>
    <t>early</t>
  </si>
  <si>
    <t>early peak of of a GSL species with a given m/z</t>
  </si>
  <si>
    <t>later peak of a GSL species with a given m/z</t>
  </si>
  <si>
    <t>refers to GSL species where two peaks were identified with slightly different elution times</t>
  </si>
  <si>
    <t>desciption</t>
  </si>
  <si>
    <t>acronym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</si>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</sst>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E+00"/>
    <numFmt numFmtId="165" formatCode="0.0000000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54">
    <xf numFmtId="0" fontId="0" fillId="0" borderId="0" xfId="0"/>
    <xf numFmtId="0" fontId="3" fillId="0" borderId="0" xfId="0" applyFont="1" applyFill="1" applyBorder="1" applyAlignment="1">
      <alignment horizontal="center"/>
    </xf>
    <xf numFmtId="11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11" fontId="4" fillId="0" borderId="0" xfId="0" applyNumberFormat="1" applyFont="1" applyFill="1" applyBorder="1" applyAlignment="1">
      <alignment horizontal="center"/>
    </xf>
    <xf numFmtId="11" fontId="0" fillId="0" borderId="0" xfId="0" applyNumberFormat="1"/>
    <xf numFmtId="0" fontId="2" fillId="0" borderId="0" xfId="0" applyFont="1"/>
    <xf numFmtId="11" fontId="0" fillId="0" borderId="0" xfId="0" applyNumberFormat="1" applyFont="1"/>
    <xf numFmtId="11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/>
    <xf numFmtId="0" fontId="4" fillId="0" borderId="0" xfId="0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3" fillId="0" borderId="5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5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8" xfId="0" applyFont="1" applyBorder="1"/>
    <xf numFmtId="0" fontId="5" fillId="0" borderId="8" xfId="1" applyFont="1" applyFill="1" applyBorder="1" applyAlignment="1">
      <alignment horizontal="center"/>
    </xf>
    <xf numFmtId="0" fontId="5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Border="1"/>
    <xf numFmtId="0" fontId="6" fillId="0" borderId="0" xfId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3" xfId="1" applyFont="1" applyFill="1" applyBorder="1" applyAlignment="1" applyProtection="1">
      <alignment horizontal="left"/>
    </xf>
    <xf numFmtId="0" fontId="6" fillId="0" borderId="3" xfId="1" applyFont="1" applyFill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2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" fillId="0" borderId="3" xfId="0" applyFont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6" fillId="0" borderId="10" xfId="1" applyFont="1" applyFill="1" applyBorder="1" applyAlignment="1" applyProtection="1">
      <alignment horizontal="center"/>
    </xf>
    <xf numFmtId="0" fontId="6" fillId="0" borderId="11" xfId="1" applyFont="1" applyFill="1" applyBorder="1" applyAlignment="1" applyProtection="1">
      <alignment horizontal="center"/>
    </xf>
    <xf numFmtId="0" fontId="6" fillId="0" borderId="12" xfId="1" applyFont="1" applyFill="1" applyBorder="1" applyAlignment="1" applyProtection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7" xfId="0" applyFont="1" applyBorder="1"/>
    <xf numFmtId="0" fontId="4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6" fillId="3" borderId="10" xfId="1" applyFont="1" applyFill="1" applyBorder="1" applyAlignment="1" applyProtection="1">
      <alignment horizontal="center"/>
    </xf>
    <xf numFmtId="0" fontId="6" fillId="3" borderId="11" xfId="1" applyFont="1" applyFill="1" applyBorder="1" applyAlignment="1" applyProtection="1">
      <alignment horizontal="center"/>
    </xf>
    <xf numFmtId="0" fontId="6" fillId="3" borderId="12" xfId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2" fontId="10" fillId="0" borderId="0" xfId="0" applyNumberFormat="1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2" fontId="7" fillId="0" borderId="0" xfId="0" applyNumberFormat="1" applyFont="1" applyBorder="1" applyAlignment="1">
      <alignment horizontal="left"/>
    </xf>
    <xf numFmtId="11" fontId="7" fillId="0" borderId="0" xfId="0" applyNumberFormat="1" applyFont="1" applyBorder="1" applyAlignment="1">
      <alignment horizontal="left"/>
    </xf>
    <xf numFmtId="11" fontId="9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1" fontId="7" fillId="0" borderId="0" xfId="0" applyNumberFormat="1" applyFont="1" applyAlignment="1">
      <alignment horizontal="left"/>
    </xf>
    <xf numFmtId="11" fontId="5" fillId="0" borderId="0" xfId="0" applyNumberFormat="1" applyFont="1" applyFill="1" applyBorder="1" applyAlignment="1" applyProtection="1">
      <alignment horizontal="center"/>
      <protection locked="0"/>
    </xf>
    <xf numFmtId="11" fontId="5" fillId="0" borderId="8" xfId="0" applyNumberFormat="1" applyFont="1" applyFill="1" applyBorder="1" applyAlignment="1" applyProtection="1">
      <alignment horizontal="center"/>
      <protection locked="0"/>
    </xf>
    <xf numFmtId="11" fontId="4" fillId="0" borderId="0" xfId="0" applyNumberFormat="1" applyFont="1" applyBorder="1"/>
    <xf numFmtId="11" fontId="4" fillId="0" borderId="8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2" fontId="10" fillId="0" borderId="3" xfId="0" applyNumberFormat="1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2" fontId="10" fillId="0" borderId="5" xfId="0" applyNumberFormat="1" applyFont="1" applyBorder="1" applyAlignment="1">
      <alignment horizontal="left"/>
    </xf>
    <xf numFmtId="0" fontId="8" fillId="0" borderId="6" xfId="0" applyFont="1" applyBorder="1" applyAlignment="1">
      <alignment horizontal="left"/>
    </xf>
    <xf numFmtId="2" fontId="11" fillId="0" borderId="0" xfId="0" applyNumberFormat="1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2" fontId="11" fillId="0" borderId="8" xfId="0" applyNumberFormat="1" applyFont="1" applyFill="1" applyBorder="1" applyAlignment="1">
      <alignment horizontal="left"/>
    </xf>
    <xf numFmtId="0" fontId="9" fillId="0" borderId="8" xfId="0" applyFont="1" applyBorder="1" applyAlignment="1">
      <alignment horizontal="left"/>
    </xf>
    <xf numFmtId="11" fontId="7" fillId="0" borderId="8" xfId="0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2" fontId="8" fillId="0" borderId="3" xfId="0" applyNumberFormat="1" applyFont="1" applyBorder="1" applyAlignment="1">
      <alignment horizontal="left"/>
    </xf>
    <xf numFmtId="11" fontId="9" fillId="0" borderId="6" xfId="0" applyNumberFormat="1" applyFont="1" applyBorder="1" applyAlignment="1">
      <alignment horizontal="left"/>
    </xf>
    <xf numFmtId="11" fontId="9" fillId="0" borderId="9" xfId="0" applyNumberFormat="1" applyFont="1" applyBorder="1" applyAlignment="1">
      <alignment horizontal="left"/>
    </xf>
    <xf numFmtId="2" fontId="7" fillId="0" borderId="8" xfId="0" applyNumberFormat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2" fontId="10" fillId="0" borderId="7" xfId="0" applyNumberFormat="1" applyFont="1" applyBorder="1" applyAlignment="1">
      <alignment horizontal="left"/>
    </xf>
    <xf numFmtId="2" fontId="7" fillId="0" borderId="0" xfId="0" applyNumberFormat="1" applyFont="1" applyFill="1" applyBorder="1" applyAlignment="1">
      <alignment horizontal="left"/>
    </xf>
    <xf numFmtId="2" fontId="7" fillId="0" borderId="8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2" fontId="10" fillId="2" borderId="2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/>
    <xf numFmtId="11" fontId="0" fillId="0" borderId="0" xfId="0" applyNumberFormat="1" applyAlignment="1">
      <alignment horizontal="left"/>
    </xf>
    <xf numFmtId="2" fontId="10" fillId="2" borderId="10" xfId="0" applyNumberFormat="1" applyFont="1" applyFill="1" applyBorder="1" applyAlignment="1">
      <alignment horizontal="center"/>
    </xf>
    <xf numFmtId="2" fontId="10" fillId="2" borderId="11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1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host</a:t>
            </a:r>
            <a:r>
              <a:rPr lang="en-US" sz="1800" b="1" baseline="0"/>
              <a:t> abundance</a:t>
            </a:r>
            <a:endParaRPr lang="en-US" sz="1800" b="1"/>
          </a:p>
        </c:rich>
      </c:tx>
      <c:layout>
        <c:manualLayout>
          <c:xMode val="edge"/>
          <c:yMode val="edge"/>
          <c:x val="0.43441474894235571"/>
          <c:y val="3.42245287520877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449869401149531"/>
          <c:y val="0.10578249556079704"/>
          <c:w val="0.8007761665825629"/>
          <c:h val="0.7591843994707272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'FC host'!$D$7:$D$13</c:f>
                <c:numCache>
                  <c:formatCode>General</c:formatCode>
                  <c:ptCount val="7"/>
                  <c:pt idx="0">
                    <c:v>444791.233593843</c:v>
                  </c:pt>
                  <c:pt idx="1">
                    <c:v>139613.10459976812</c:v>
                  </c:pt>
                  <c:pt idx="2">
                    <c:v>193880.59892164514</c:v>
                  </c:pt>
                  <c:pt idx="3">
                    <c:v>334574.23942800186</c:v>
                  </c:pt>
                  <c:pt idx="4">
                    <c:v>126716.46153173363</c:v>
                  </c:pt>
                  <c:pt idx="5">
                    <c:v>8405.6132362546869</c:v>
                  </c:pt>
                  <c:pt idx="6">
                    <c:v>124125.74960337937</c:v>
                  </c:pt>
                </c:numCache>
              </c:numRef>
            </c:plus>
            <c:minus>
              <c:numRef>
                <c:f>'FC host'!$D$7:$D$13</c:f>
                <c:numCache>
                  <c:formatCode>General</c:formatCode>
                  <c:ptCount val="7"/>
                  <c:pt idx="0">
                    <c:v>444791.233593843</c:v>
                  </c:pt>
                  <c:pt idx="1">
                    <c:v>139613.10459976812</c:v>
                  </c:pt>
                  <c:pt idx="2">
                    <c:v>193880.59892164514</c:v>
                  </c:pt>
                  <c:pt idx="3">
                    <c:v>334574.23942800186</c:v>
                  </c:pt>
                  <c:pt idx="4">
                    <c:v>126716.46153173363</c:v>
                  </c:pt>
                  <c:pt idx="5">
                    <c:v>8405.6132362546869</c:v>
                  </c:pt>
                  <c:pt idx="6">
                    <c:v>124125.74960337937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'FC host'!$A$7:$A$13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</c:numCache>
            </c:numRef>
          </c:xVal>
          <c:yVal>
            <c:numRef>
              <c:f>'FC host'!$C$7:$C$13</c:f>
              <c:numCache>
                <c:formatCode>0.00E+00</c:formatCode>
                <c:ptCount val="7"/>
                <c:pt idx="0">
                  <c:v>2220916.3000000003</c:v>
                </c:pt>
                <c:pt idx="1">
                  <c:v>2513792.1333333333</c:v>
                </c:pt>
                <c:pt idx="2">
                  <c:v>2406892.6166666667</c:v>
                </c:pt>
                <c:pt idx="3">
                  <c:v>1009594.4666666668</c:v>
                </c:pt>
                <c:pt idx="4">
                  <c:v>154594.63333333333</c:v>
                </c:pt>
                <c:pt idx="5">
                  <c:v>9843.2000000000007</c:v>
                </c:pt>
                <c:pt idx="6">
                  <c:v>115439.71666666667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'FC host'!$F$7:$F$14</c:f>
                <c:numCache>
                  <c:formatCode>General</c:formatCode>
                  <c:ptCount val="8"/>
                  <c:pt idx="0">
                    <c:v>434696.57961052092</c:v>
                  </c:pt>
                  <c:pt idx="1">
                    <c:v>577149.90282332932</c:v>
                  </c:pt>
                  <c:pt idx="2">
                    <c:v>153179.00011307048</c:v>
                  </c:pt>
                  <c:pt idx="3">
                    <c:v>79074.124755810422</c:v>
                  </c:pt>
                  <c:pt idx="4">
                    <c:v>658514.32817495987</c:v>
                  </c:pt>
                  <c:pt idx="5">
                    <c:v>2065130.2456240701</c:v>
                  </c:pt>
                  <c:pt idx="6">
                    <c:v>893325.29551912227</c:v>
                  </c:pt>
                  <c:pt idx="7">
                    <c:v>223310.72985567097</c:v>
                  </c:pt>
                </c:numCache>
              </c:numRef>
            </c:plus>
            <c:minus>
              <c:numRef>
                <c:f>'FC host'!$F$7:$F$14</c:f>
                <c:numCache>
                  <c:formatCode>General</c:formatCode>
                  <c:ptCount val="8"/>
                  <c:pt idx="0">
                    <c:v>434696.57961052092</c:v>
                  </c:pt>
                  <c:pt idx="1">
                    <c:v>577149.90282332932</c:v>
                  </c:pt>
                  <c:pt idx="2">
                    <c:v>153179.00011307048</c:v>
                  </c:pt>
                  <c:pt idx="3">
                    <c:v>79074.124755810422</c:v>
                  </c:pt>
                  <c:pt idx="4">
                    <c:v>658514.32817495987</c:v>
                  </c:pt>
                  <c:pt idx="5">
                    <c:v>2065130.2456240701</c:v>
                  </c:pt>
                  <c:pt idx="6">
                    <c:v>893325.29551912227</c:v>
                  </c:pt>
                  <c:pt idx="7">
                    <c:v>223310.72985567097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'FC host'!$A$7:$A$14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</c:numCache>
            </c:numRef>
          </c:xVal>
          <c:yVal>
            <c:numRef>
              <c:f>'FC host'!$E$7:$E$14</c:f>
              <c:numCache>
                <c:formatCode>0.00E+00</c:formatCode>
                <c:ptCount val="8"/>
                <c:pt idx="0">
                  <c:v>2919627.1999999997</c:v>
                </c:pt>
                <c:pt idx="1">
                  <c:v>3205467.3000000003</c:v>
                </c:pt>
                <c:pt idx="2">
                  <c:v>2823217.65</c:v>
                </c:pt>
                <c:pt idx="3">
                  <c:v>4066931.65</c:v>
                </c:pt>
                <c:pt idx="4">
                  <c:v>4998389</c:v>
                </c:pt>
                <c:pt idx="5">
                  <c:v>3328197.4500000007</c:v>
                </c:pt>
                <c:pt idx="6">
                  <c:v>1174236.1000000001</c:v>
                </c:pt>
                <c:pt idx="7">
                  <c:v>300187.15000000002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'FC host'!$H$7:$H$14</c:f>
                <c:numCache>
                  <c:formatCode>General</c:formatCode>
                  <c:ptCount val="8"/>
                  <c:pt idx="0">
                    <c:v>274037.18890700315</c:v>
                  </c:pt>
                  <c:pt idx="1">
                    <c:v>748224.52282039425</c:v>
                  </c:pt>
                  <c:pt idx="2">
                    <c:v>229334.94136646515</c:v>
                  </c:pt>
                  <c:pt idx="3">
                    <c:v>506121.36572177766</c:v>
                  </c:pt>
                  <c:pt idx="4">
                    <c:v>971340.55628137337</c:v>
                  </c:pt>
                  <c:pt idx="5">
                    <c:v>980034.45739615569</c:v>
                  </c:pt>
                  <c:pt idx="6">
                    <c:v>101250.99015208441</c:v>
                  </c:pt>
                  <c:pt idx="7">
                    <c:v>77740.294260103619</c:v>
                  </c:pt>
                </c:numCache>
              </c:numRef>
            </c:plus>
            <c:minus>
              <c:numRef>
                <c:f>'FC host'!$H$7:$H$14</c:f>
                <c:numCache>
                  <c:formatCode>General</c:formatCode>
                  <c:ptCount val="8"/>
                  <c:pt idx="0">
                    <c:v>274037.18890700315</c:v>
                  </c:pt>
                  <c:pt idx="1">
                    <c:v>748224.52282039425</c:v>
                  </c:pt>
                  <c:pt idx="2">
                    <c:v>229334.94136646515</c:v>
                  </c:pt>
                  <c:pt idx="3">
                    <c:v>506121.36572177766</c:v>
                  </c:pt>
                  <c:pt idx="4">
                    <c:v>971340.55628137337</c:v>
                  </c:pt>
                  <c:pt idx="5">
                    <c:v>980034.45739615569</c:v>
                  </c:pt>
                  <c:pt idx="6">
                    <c:v>101250.99015208441</c:v>
                  </c:pt>
                  <c:pt idx="7">
                    <c:v>77740.294260103619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'FC host'!$A$7:$A$14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</c:numCache>
            </c:numRef>
          </c:xVal>
          <c:yVal>
            <c:numRef>
              <c:f>'FC host'!$G$7:$G$14</c:f>
              <c:numCache>
                <c:formatCode>0.00E+00</c:formatCode>
                <c:ptCount val="8"/>
                <c:pt idx="0">
                  <c:v>2939584.8000000003</c:v>
                </c:pt>
                <c:pt idx="1">
                  <c:v>3278404.4500000007</c:v>
                </c:pt>
                <c:pt idx="2">
                  <c:v>2918859.6</c:v>
                </c:pt>
                <c:pt idx="3">
                  <c:v>4382475.8500000006</c:v>
                </c:pt>
                <c:pt idx="4">
                  <c:v>4704473.95</c:v>
                </c:pt>
                <c:pt idx="5">
                  <c:v>1829317.05</c:v>
                </c:pt>
                <c:pt idx="6">
                  <c:v>210595.1</c:v>
                </c:pt>
                <c:pt idx="7">
                  <c:v>160357.70000000001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'FC host'!$J$7:$J$14</c:f>
                <c:numCache>
                  <c:formatCode>General</c:formatCode>
                  <c:ptCount val="8"/>
                  <c:pt idx="0">
                    <c:v>470919.69377159479</c:v>
                  </c:pt>
                  <c:pt idx="1">
                    <c:v>141611.55046341545</c:v>
                  </c:pt>
                  <c:pt idx="2">
                    <c:v>208154.46705723731</c:v>
                  </c:pt>
                  <c:pt idx="3">
                    <c:v>79331.120587273123</c:v>
                  </c:pt>
                  <c:pt idx="4">
                    <c:v>820648.73759344732</c:v>
                  </c:pt>
                  <c:pt idx="5">
                    <c:v>655418.07030014985</c:v>
                  </c:pt>
                  <c:pt idx="6">
                    <c:v>572223.06418683217</c:v>
                  </c:pt>
                  <c:pt idx="7">
                    <c:v>1145103.1504499388</c:v>
                  </c:pt>
                </c:numCache>
              </c:numRef>
            </c:plus>
            <c:minus>
              <c:numRef>
                <c:f>'FC host'!$J$7:$J$14</c:f>
                <c:numCache>
                  <c:formatCode>General</c:formatCode>
                  <c:ptCount val="8"/>
                  <c:pt idx="0">
                    <c:v>470919.69377159479</c:v>
                  </c:pt>
                  <c:pt idx="1">
                    <c:v>141611.55046341545</c:v>
                  </c:pt>
                  <c:pt idx="2">
                    <c:v>208154.46705723731</c:v>
                  </c:pt>
                  <c:pt idx="3">
                    <c:v>79331.120587273123</c:v>
                  </c:pt>
                  <c:pt idx="4">
                    <c:v>820648.73759344732</c:v>
                  </c:pt>
                  <c:pt idx="5">
                    <c:v>655418.07030014985</c:v>
                  </c:pt>
                  <c:pt idx="6">
                    <c:v>572223.06418683217</c:v>
                  </c:pt>
                  <c:pt idx="7">
                    <c:v>1145103.1504499388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'FC host'!$A$7:$A$14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</c:numCache>
            </c:numRef>
          </c:xVal>
          <c:yVal>
            <c:numRef>
              <c:f>'FC host'!$I$7:$I$14</c:f>
              <c:numCache>
                <c:formatCode>0.00E+00</c:formatCode>
                <c:ptCount val="8"/>
                <c:pt idx="0">
                  <c:v>2250916.3000000003</c:v>
                </c:pt>
                <c:pt idx="1">
                  <c:v>2515788.8000000003</c:v>
                </c:pt>
                <c:pt idx="2">
                  <c:v>2410965.9499999997</c:v>
                </c:pt>
                <c:pt idx="3">
                  <c:v>3950433.1999999997</c:v>
                </c:pt>
                <c:pt idx="4">
                  <c:v>5533098.1500000004</c:v>
                </c:pt>
                <c:pt idx="5">
                  <c:v>6185790.4500000002</c:v>
                </c:pt>
                <c:pt idx="6">
                  <c:v>7215374.3500000006</c:v>
                </c:pt>
                <c:pt idx="7">
                  <c:v>8739853.2000000011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963728"/>
        <c:axId val="279964288"/>
      </c:scatterChart>
      <c:valAx>
        <c:axId val="27996372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hours</a:t>
                </a:r>
                <a:r>
                  <a:rPr lang="en-US" sz="1800" baseline="0"/>
                  <a:t> (pi)</a:t>
                </a:r>
                <a:endParaRPr lang="en-US" sz="1800"/>
              </a:p>
            </c:rich>
          </c:tx>
          <c:layout>
            <c:manualLayout>
              <c:xMode val="edge"/>
              <c:yMode val="edge"/>
              <c:x val="0.46817932684884983"/>
              <c:y val="0.9283501140226324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964288"/>
        <c:crosses val="autoZero"/>
        <c:crossBetween val="midCat"/>
        <c:majorUnit val="4"/>
      </c:valAx>
      <c:valAx>
        <c:axId val="279964288"/>
        <c:scaling>
          <c:orientation val="minMax"/>
          <c:max val="100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 i="1">
                    <a:effectLst/>
                  </a:rPr>
                  <a:t>E. huxleyi </a:t>
                </a:r>
                <a:r>
                  <a:rPr lang="en-US" sz="1800">
                    <a:effectLst/>
                  </a:rPr>
                  <a:t>abundance (mL</a:t>
                </a:r>
                <a:r>
                  <a:rPr lang="en-US" sz="1800" baseline="30000">
                    <a:effectLst/>
                  </a:rPr>
                  <a:t>-1</a:t>
                </a:r>
                <a:r>
                  <a:rPr lang="en-US" sz="1800">
                    <a:effectLst/>
                  </a:rPr>
                  <a:t>)</a:t>
                </a:r>
                <a:endParaRPr lang="en-US">
                  <a:effectLst/>
                </a:endParaRPr>
              </a:p>
            </c:rich>
          </c:tx>
          <c:layout>
            <c:manualLayout>
              <c:xMode val="edge"/>
              <c:yMode val="edge"/>
              <c:x val="1.0094481841523137E-2"/>
              <c:y val="0.214110792969060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E+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963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EhV-207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'FC virus'!$D$7:$D$13</c:f>
                <c:numCache>
                  <c:formatCode>General</c:formatCode>
                  <c:ptCount val="7"/>
                  <c:pt idx="0">
                    <c:v>776135.50554515421</c:v>
                  </c:pt>
                  <c:pt idx="1">
                    <c:v>640648.17392650072</c:v>
                  </c:pt>
                  <c:pt idx="2">
                    <c:v>503717.94810810563</c:v>
                  </c:pt>
                  <c:pt idx="3">
                    <c:v>19875864.349791635</c:v>
                  </c:pt>
                  <c:pt idx="4">
                    <c:v>167919720.98012596</c:v>
                  </c:pt>
                  <c:pt idx="5">
                    <c:v>108378531.06947851</c:v>
                  </c:pt>
                  <c:pt idx="6">
                    <c:v>74042839.854032725</c:v>
                  </c:pt>
                </c:numCache>
              </c:numRef>
            </c:plus>
            <c:minus>
              <c:numRef>
                <c:f>'FC virus'!$D$7:$D$13</c:f>
                <c:numCache>
                  <c:formatCode>General</c:formatCode>
                  <c:ptCount val="7"/>
                  <c:pt idx="0">
                    <c:v>776135.50554515421</c:v>
                  </c:pt>
                  <c:pt idx="1">
                    <c:v>640648.17392650072</c:v>
                  </c:pt>
                  <c:pt idx="2">
                    <c:v>503717.94810810563</c:v>
                  </c:pt>
                  <c:pt idx="3">
                    <c:v>19875864.349791635</c:v>
                  </c:pt>
                  <c:pt idx="4">
                    <c:v>167919720.98012596</c:v>
                  </c:pt>
                  <c:pt idx="5">
                    <c:v>108378531.06947851</c:v>
                  </c:pt>
                  <c:pt idx="6">
                    <c:v>74042839.854032725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'FC virus'!$B$7:$B$13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</c:numCache>
            </c:numRef>
          </c:xVal>
          <c:yVal>
            <c:numRef>
              <c:f>'FC virus'!$C$7:$C$13</c:f>
              <c:numCache>
                <c:formatCode>0.00E+00</c:formatCode>
                <c:ptCount val="7"/>
                <c:pt idx="0">
                  <c:v>4265726.8000000007</c:v>
                </c:pt>
                <c:pt idx="1">
                  <c:v>5293378</c:v>
                </c:pt>
                <c:pt idx="2">
                  <c:v>5820536.4000000013</c:v>
                </c:pt>
                <c:pt idx="3">
                  <c:v>47109141.199999996</c:v>
                </c:pt>
                <c:pt idx="4">
                  <c:v>322013657.39999998</c:v>
                </c:pt>
                <c:pt idx="5">
                  <c:v>331989540.40000004</c:v>
                </c:pt>
                <c:pt idx="6">
                  <c:v>235442120.40000001</c:v>
                </c:pt>
              </c:numCache>
            </c:numRef>
          </c:yVal>
          <c:smooth val="0"/>
        </c:ser>
        <c:ser>
          <c:idx val="1"/>
          <c:order val="1"/>
          <c:tx>
            <c:v>EhV-18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'FC virus'!$F$7:$F$14</c:f>
                <c:numCache>
                  <c:formatCode>General</c:formatCode>
                  <c:ptCount val="8"/>
                  <c:pt idx="0">
                    <c:v>325062.04535954876</c:v>
                  </c:pt>
                  <c:pt idx="1">
                    <c:v>338917.88582683762</c:v>
                  </c:pt>
                  <c:pt idx="2">
                    <c:v>2444257.146864871</c:v>
                  </c:pt>
                  <c:pt idx="3">
                    <c:v>1495570.2368439031</c:v>
                  </c:pt>
                  <c:pt idx="4">
                    <c:v>4567358.7918329025</c:v>
                  </c:pt>
                  <c:pt idx="5">
                    <c:v>44304250.996189229</c:v>
                  </c:pt>
                  <c:pt idx="6">
                    <c:v>38315001.204924107</c:v>
                  </c:pt>
                  <c:pt idx="7">
                    <c:v>11065800.483170358</c:v>
                  </c:pt>
                </c:numCache>
              </c:numRef>
            </c:plus>
            <c:minus>
              <c:numRef>
                <c:f>'FC virus'!$F$7:$F$14</c:f>
                <c:numCache>
                  <c:formatCode>General</c:formatCode>
                  <c:ptCount val="8"/>
                  <c:pt idx="0">
                    <c:v>325062.04535954876</c:v>
                  </c:pt>
                  <c:pt idx="1">
                    <c:v>338917.88582683762</c:v>
                  </c:pt>
                  <c:pt idx="2">
                    <c:v>2444257.146864871</c:v>
                  </c:pt>
                  <c:pt idx="3">
                    <c:v>1495570.2368439031</c:v>
                  </c:pt>
                  <c:pt idx="4">
                    <c:v>4567358.7918329025</c:v>
                  </c:pt>
                  <c:pt idx="5">
                    <c:v>44304250.996189229</c:v>
                  </c:pt>
                  <c:pt idx="6">
                    <c:v>38315001.204924107</c:v>
                  </c:pt>
                  <c:pt idx="7">
                    <c:v>11065800.483170358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'FC virus'!$B$7:$B$14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</c:numCache>
            </c:numRef>
          </c:xVal>
          <c:yVal>
            <c:numRef>
              <c:f>'FC virus'!$E$7:$E$14</c:f>
              <c:numCache>
                <c:formatCode>0.00E+00</c:formatCode>
                <c:ptCount val="8"/>
                <c:pt idx="0">
                  <c:v>3510666.6666666665</c:v>
                </c:pt>
                <c:pt idx="1">
                  <c:v>3689666.6666666665</c:v>
                </c:pt>
                <c:pt idx="2">
                  <c:v>6637000</c:v>
                </c:pt>
                <c:pt idx="3">
                  <c:v>6902666.666666667</c:v>
                </c:pt>
                <c:pt idx="4">
                  <c:v>17324333.333333332</c:v>
                </c:pt>
                <c:pt idx="5">
                  <c:v>105247333.33333333</c:v>
                </c:pt>
                <c:pt idx="6">
                  <c:v>175921666.66666666</c:v>
                </c:pt>
                <c:pt idx="7">
                  <c:v>133592333.33333333</c:v>
                </c:pt>
              </c:numCache>
            </c:numRef>
          </c:yVal>
          <c:smooth val="0"/>
        </c:ser>
        <c:ser>
          <c:idx val="2"/>
          <c:order val="2"/>
          <c:tx>
            <c:v>EhV-99B1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'FC virus'!$H$7:$H$14</c:f>
                <c:numCache>
                  <c:formatCode>General</c:formatCode>
                  <c:ptCount val="8"/>
                  <c:pt idx="0">
                    <c:v>533637.82974348252</c:v>
                  </c:pt>
                  <c:pt idx="1">
                    <c:v>567203.96096407331</c:v>
                  </c:pt>
                  <c:pt idx="2">
                    <c:v>153267.73959317076</c:v>
                  </c:pt>
                  <c:pt idx="3">
                    <c:v>805257.92969292507</c:v>
                  </c:pt>
                  <c:pt idx="4">
                    <c:v>7843629.8569816118</c:v>
                  </c:pt>
                  <c:pt idx="5">
                    <c:v>51900629.158036225</c:v>
                  </c:pt>
                  <c:pt idx="6">
                    <c:v>28490192.914989818</c:v>
                  </c:pt>
                  <c:pt idx="7">
                    <c:v>28376219.991394203</c:v>
                  </c:pt>
                </c:numCache>
              </c:numRef>
            </c:plus>
            <c:minus>
              <c:numRef>
                <c:f>'FC virus'!$H$7:$H$14</c:f>
                <c:numCache>
                  <c:formatCode>General</c:formatCode>
                  <c:ptCount val="8"/>
                  <c:pt idx="0">
                    <c:v>533637.82974348252</c:v>
                  </c:pt>
                  <c:pt idx="1">
                    <c:v>567203.96096407331</c:v>
                  </c:pt>
                  <c:pt idx="2">
                    <c:v>153267.73959317076</c:v>
                  </c:pt>
                  <c:pt idx="3">
                    <c:v>805257.92969292507</c:v>
                  </c:pt>
                  <c:pt idx="4">
                    <c:v>7843629.8569816118</c:v>
                  </c:pt>
                  <c:pt idx="5">
                    <c:v>51900629.158036225</c:v>
                  </c:pt>
                  <c:pt idx="6">
                    <c:v>28490192.914989818</c:v>
                  </c:pt>
                  <c:pt idx="7">
                    <c:v>28376219.991394203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0"/>
            <c:val val="1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'FC virus'!$B$7:$B$14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24</c:v>
                </c:pt>
                <c:pt idx="4">
                  <c:v>48</c:v>
                </c:pt>
                <c:pt idx="5">
                  <c:v>72</c:v>
                </c:pt>
                <c:pt idx="6">
                  <c:v>96</c:v>
                </c:pt>
                <c:pt idx="7">
                  <c:v>120</c:v>
                </c:pt>
              </c:numCache>
            </c:numRef>
          </c:xVal>
          <c:yVal>
            <c:numRef>
              <c:f>'FC virus'!$G$7:$G$14</c:f>
              <c:numCache>
                <c:formatCode>0.00E+00</c:formatCode>
                <c:ptCount val="8"/>
                <c:pt idx="0">
                  <c:v>2693666.6666666665</c:v>
                </c:pt>
                <c:pt idx="1">
                  <c:v>3116333.3333333335</c:v>
                </c:pt>
                <c:pt idx="2">
                  <c:v>3631000</c:v>
                </c:pt>
                <c:pt idx="3">
                  <c:v>5826666.666666667</c:v>
                </c:pt>
                <c:pt idx="4">
                  <c:v>22493666.666666668</c:v>
                </c:pt>
                <c:pt idx="5">
                  <c:v>160559000</c:v>
                </c:pt>
                <c:pt idx="6">
                  <c:v>205021666.66666666</c:v>
                </c:pt>
                <c:pt idx="7">
                  <c:v>115196000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0886128"/>
        <c:axId val="347434512"/>
      </c:scatterChart>
      <c:valAx>
        <c:axId val="280886128"/>
        <c:scaling>
          <c:orientation val="minMax"/>
          <c:max val="120"/>
          <c:min val="0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434512"/>
        <c:crosses val="autoZero"/>
        <c:crossBetween val="midCat"/>
        <c:majorUnit val="24"/>
      </c:valAx>
      <c:valAx>
        <c:axId val="347434512"/>
        <c:scaling>
          <c:logBase val="10"/>
          <c:orientation val="minMax"/>
          <c:min val="1000000"/>
        </c:scaling>
        <c:delete val="0"/>
        <c:axPos val="l"/>
        <c:numFmt formatCode="0.00E+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0886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15</xdr:row>
      <xdr:rowOff>85725</xdr:rowOff>
    </xdr:from>
    <xdr:to>
      <xdr:col>13</xdr:col>
      <xdr:colOff>38101</xdr:colOff>
      <xdr:row>41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</xdr:colOff>
      <xdr:row>15</xdr:row>
      <xdr:rowOff>180975</xdr:rowOff>
    </xdr:from>
    <xdr:to>
      <xdr:col>9</xdr:col>
      <xdr:colOff>600075</xdr:colOff>
      <xdr:row>35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ssimov/Dropbox/ASLO%202015/talk%20lipid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ssimov/Dropbox/ASLO%202015/SPT%20activity%20Exp%20A&amp;B_9.24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ssimov/Dropbox/IMCS%20postdoc/RAD%20work/SPT%20test%20data%20DPM%20calculati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ssimov/Dropbox/IMCS%20postdoc/working%20file%20lipids%20per%20ce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 two"/>
      <sheetName val="FC"/>
      <sheetName val="burst sizes"/>
      <sheetName val="Exp1 pmol per cell"/>
      <sheetName val="Exp2 pmol per cell"/>
      <sheetName val="Exp1 pmol per virus"/>
      <sheetName val="Exp2 pmol per virus"/>
      <sheetName val="comb pmol per cell"/>
      <sheetName val="comb pmol per virus"/>
      <sheetName val="pmol cell and virus"/>
      <sheetName val="SPE exp2"/>
      <sheetName val="SPE exp1"/>
      <sheetName val="hGSLvGSL ratios cell"/>
    </sheetNames>
    <sheetDataSet>
      <sheetData sheetId="0">
        <row r="4">
          <cell r="A4">
            <v>0</v>
          </cell>
          <cell r="E4">
            <v>2220916.3000000003</v>
          </cell>
          <cell r="F4">
            <v>444791.233593843</v>
          </cell>
        </row>
        <row r="5">
          <cell r="A5">
            <v>4</v>
          </cell>
          <cell r="E5">
            <v>2513792.1333333333</v>
          </cell>
          <cell r="F5">
            <v>139613.10459976812</v>
          </cell>
        </row>
        <row r="6">
          <cell r="A6">
            <v>8</v>
          </cell>
          <cell r="E6">
            <v>2406892.6166666667</v>
          </cell>
          <cell r="F6">
            <v>193880.59892164514</v>
          </cell>
        </row>
        <row r="7">
          <cell r="A7">
            <v>24</v>
          </cell>
          <cell r="E7">
            <v>1009594.4666666668</v>
          </cell>
          <cell r="F7">
            <v>334574.23942800186</v>
          </cell>
        </row>
        <row r="8">
          <cell r="A8">
            <v>48</v>
          </cell>
          <cell r="E8">
            <v>154594.63333333333</v>
          </cell>
          <cell r="F8">
            <v>126716.46153173363</v>
          </cell>
        </row>
        <row r="9">
          <cell r="A9">
            <v>72</v>
          </cell>
          <cell r="E9">
            <v>9843.2000000000007</v>
          </cell>
          <cell r="F9">
            <v>8405.6132362546869</v>
          </cell>
        </row>
        <row r="10">
          <cell r="A10">
            <v>96</v>
          </cell>
          <cell r="E10">
            <v>115439.71666666667</v>
          </cell>
          <cell r="F10">
            <v>124125.74960337937</v>
          </cell>
        </row>
        <row r="15">
          <cell r="A15">
            <v>0</v>
          </cell>
          <cell r="E15">
            <v>2919627.1999999997</v>
          </cell>
          <cell r="F15">
            <v>434696.57961052092</v>
          </cell>
        </row>
        <row r="16">
          <cell r="A16">
            <v>4</v>
          </cell>
          <cell r="E16">
            <v>3205467.3000000003</v>
          </cell>
          <cell r="F16">
            <v>577149.90282332932</v>
          </cell>
        </row>
        <row r="17">
          <cell r="A17">
            <v>8</v>
          </cell>
          <cell r="E17">
            <v>2823217.65</v>
          </cell>
          <cell r="F17">
            <v>153179.00011307048</v>
          </cell>
        </row>
        <row r="18">
          <cell r="A18">
            <v>24</v>
          </cell>
          <cell r="E18">
            <v>4066931.65</v>
          </cell>
          <cell r="F18">
            <v>79074.124755810422</v>
          </cell>
        </row>
        <row r="19">
          <cell r="A19">
            <v>48</v>
          </cell>
          <cell r="E19">
            <v>4998389</v>
          </cell>
          <cell r="F19">
            <v>658514.32817495987</v>
          </cell>
        </row>
        <row r="20">
          <cell r="A20">
            <v>72</v>
          </cell>
          <cell r="E20">
            <v>3328197.4500000007</v>
          </cell>
          <cell r="F20">
            <v>2065130.2456240701</v>
          </cell>
        </row>
        <row r="21">
          <cell r="A21">
            <v>96</v>
          </cell>
          <cell r="E21">
            <v>1174236.1000000001</v>
          </cell>
          <cell r="F21">
            <v>893325.29551912227</v>
          </cell>
        </row>
        <row r="22">
          <cell r="A22">
            <v>120</v>
          </cell>
          <cell r="E22">
            <v>300187.15000000002</v>
          </cell>
          <cell r="F22">
            <v>223310.72985567097</v>
          </cell>
        </row>
        <row r="26">
          <cell r="A26">
            <v>0</v>
          </cell>
          <cell r="E26">
            <v>2939584.8000000003</v>
          </cell>
          <cell r="F26">
            <v>274037.18890700315</v>
          </cell>
        </row>
        <row r="27">
          <cell r="A27">
            <v>4</v>
          </cell>
          <cell r="E27">
            <v>3278404.4500000007</v>
          </cell>
          <cell r="F27">
            <v>748224.52282039425</v>
          </cell>
        </row>
        <row r="28">
          <cell r="A28">
            <v>8</v>
          </cell>
          <cell r="E28">
            <v>2918859.6</v>
          </cell>
          <cell r="F28">
            <v>229334.94136646515</v>
          </cell>
        </row>
        <row r="29">
          <cell r="A29">
            <v>24</v>
          </cell>
          <cell r="E29">
            <v>4382475.8500000006</v>
          </cell>
          <cell r="F29">
            <v>506121.36572177766</v>
          </cell>
        </row>
        <row r="30">
          <cell r="A30">
            <v>48</v>
          </cell>
          <cell r="E30">
            <v>4704473.95</v>
          </cell>
          <cell r="F30">
            <v>971340.55628137337</v>
          </cell>
        </row>
        <row r="31">
          <cell r="A31">
            <v>72</v>
          </cell>
          <cell r="E31">
            <v>1829317.05</v>
          </cell>
          <cell r="F31">
            <v>980034.45739615569</v>
          </cell>
        </row>
        <row r="32">
          <cell r="A32">
            <v>96</v>
          </cell>
          <cell r="E32">
            <v>210595.1</v>
          </cell>
          <cell r="F32">
            <v>101250.99015208441</v>
          </cell>
        </row>
        <row r="33">
          <cell r="A33">
            <v>120</v>
          </cell>
          <cell r="E33">
            <v>160357.70000000001</v>
          </cell>
          <cell r="F33">
            <v>77740.294260103619</v>
          </cell>
        </row>
        <row r="37">
          <cell r="E37">
            <v>2250916.3000000003</v>
          </cell>
          <cell r="F37">
            <v>470919.69377159479</v>
          </cell>
        </row>
        <row r="38">
          <cell r="E38">
            <v>2515788.8000000003</v>
          </cell>
          <cell r="F38">
            <v>141611.55046341545</v>
          </cell>
        </row>
        <row r="39">
          <cell r="E39">
            <v>2410965.9499999997</v>
          </cell>
          <cell r="F39">
            <v>208154.46705723731</v>
          </cell>
        </row>
        <row r="40">
          <cell r="E40">
            <v>3950433.1999999997</v>
          </cell>
          <cell r="F40">
            <v>79331.120587273123</v>
          </cell>
        </row>
        <row r="41">
          <cell r="E41">
            <v>5533098.1500000004</v>
          </cell>
          <cell r="F41">
            <v>820648.73759344732</v>
          </cell>
        </row>
        <row r="42">
          <cell r="E42">
            <v>6185790.4500000002</v>
          </cell>
          <cell r="F42">
            <v>655418.07030014985</v>
          </cell>
        </row>
        <row r="43">
          <cell r="E43">
            <v>7215374.3500000006</v>
          </cell>
          <cell r="F43">
            <v>572223.06418683217</v>
          </cell>
        </row>
        <row r="44">
          <cell r="E44">
            <v>8739853.2000000011</v>
          </cell>
          <cell r="F44">
            <v>1145103.1504499388</v>
          </cell>
        </row>
      </sheetData>
      <sheetData sheetId="1">
        <row r="16">
          <cell r="C16">
            <v>0</v>
          </cell>
          <cell r="D16">
            <v>4265726.8000000007</v>
          </cell>
          <cell r="E16">
            <v>776135.50554515421</v>
          </cell>
          <cell r="G16">
            <v>3510666.6666666665</v>
          </cell>
          <cell r="H16">
            <v>325062.04535954876</v>
          </cell>
          <cell r="J16">
            <v>2693666.6666666665</v>
          </cell>
          <cell r="K16">
            <v>533637.82974348252</v>
          </cell>
        </row>
        <row r="17">
          <cell r="C17">
            <v>4</v>
          </cell>
          <cell r="D17">
            <v>5293378</v>
          </cell>
          <cell r="E17">
            <v>640648.17392650072</v>
          </cell>
          <cell r="G17">
            <v>3689666.6666666665</v>
          </cell>
          <cell r="H17">
            <v>338917.88582683762</v>
          </cell>
          <cell r="J17">
            <v>3116333.3333333335</v>
          </cell>
          <cell r="K17">
            <v>567203.96096407331</v>
          </cell>
        </row>
        <row r="18">
          <cell r="C18">
            <v>8</v>
          </cell>
          <cell r="D18">
            <v>5820536.4000000013</v>
          </cell>
          <cell r="E18">
            <v>503717.94810810563</v>
          </cell>
          <cell r="G18">
            <v>6637000</v>
          </cell>
          <cell r="H18">
            <v>2444257.146864871</v>
          </cell>
          <cell r="J18">
            <v>3631000</v>
          </cell>
          <cell r="K18">
            <v>153267.73959317076</v>
          </cell>
        </row>
        <row r="19">
          <cell r="C19">
            <v>24</v>
          </cell>
          <cell r="D19">
            <v>47109141.199999996</v>
          </cell>
          <cell r="E19">
            <v>19875864.349791635</v>
          </cell>
          <cell r="G19">
            <v>6902666.666666667</v>
          </cell>
          <cell r="H19">
            <v>1495570.2368439031</v>
          </cell>
          <cell r="J19">
            <v>5826666.666666667</v>
          </cell>
          <cell r="K19">
            <v>805257.92969292507</v>
          </cell>
        </row>
        <row r="20">
          <cell r="C20">
            <v>48</v>
          </cell>
          <cell r="D20">
            <v>322013657.39999998</v>
          </cell>
          <cell r="E20">
            <v>167919720.98012596</v>
          </cell>
          <cell r="G20">
            <v>17324333.333333332</v>
          </cell>
          <cell r="H20">
            <v>4567358.7918329025</v>
          </cell>
          <cell r="J20">
            <v>22493666.666666668</v>
          </cell>
          <cell r="K20">
            <v>7843629.8569816118</v>
          </cell>
        </row>
        <row r="21">
          <cell r="C21">
            <v>72</v>
          </cell>
          <cell r="D21">
            <v>331989540.40000004</v>
          </cell>
          <cell r="E21">
            <v>108378531.06947851</v>
          </cell>
          <cell r="G21">
            <v>105247333.33333333</v>
          </cell>
          <cell r="H21">
            <v>44304250.996189229</v>
          </cell>
          <cell r="J21">
            <v>160559000</v>
          </cell>
          <cell r="K21">
            <v>51900629.158036225</v>
          </cell>
        </row>
        <row r="22">
          <cell r="C22">
            <v>96</v>
          </cell>
          <cell r="D22">
            <v>235442120.40000001</v>
          </cell>
          <cell r="E22">
            <v>74042839.854032725</v>
          </cell>
          <cell r="G22">
            <v>175921666.66666666</v>
          </cell>
          <cell r="H22">
            <v>38315001.204924107</v>
          </cell>
          <cell r="J22">
            <v>205021666.66666666</v>
          </cell>
          <cell r="K22">
            <v>28490192.914989818</v>
          </cell>
        </row>
        <row r="23">
          <cell r="C23">
            <v>120</v>
          </cell>
          <cell r="G23">
            <v>133592333.33333333</v>
          </cell>
          <cell r="H23">
            <v>11065800.483170358</v>
          </cell>
          <cell r="J23">
            <v>115196000</v>
          </cell>
          <cell r="K23">
            <v>28376219.991394203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s (3)"/>
      <sheetName val="ratios (2)"/>
      <sheetName val="ratios"/>
      <sheetName val="Exp A fmol min-1 cell-1"/>
      <sheetName val="Exp B fmol min-1 cell-1"/>
      <sheetName val="Exp A&amp;B"/>
      <sheetName val="Exp A&amp;B (2)"/>
      <sheetName val="Exp A&amp;B (3)"/>
      <sheetName val="Exp A&amp;B from 4h"/>
      <sheetName val="Exp A&amp;B from 4h B"/>
    </sheetNames>
    <sheetDataSet>
      <sheetData sheetId="0">
        <row r="56">
          <cell r="U56">
            <v>0.64847282510399717</v>
          </cell>
          <cell r="W56">
            <v>9.4181319224557011E-2</v>
          </cell>
          <cell r="Y56">
            <v>4</v>
          </cell>
          <cell r="Z56">
            <v>0.64847282510399717</v>
          </cell>
          <cell r="AB56">
            <v>9.4181319224557011E-2</v>
          </cell>
          <cell r="AD56">
            <v>0.54662698412698407</v>
          </cell>
          <cell r="AF56">
            <v>0.38830417943965556</v>
          </cell>
          <cell r="AH56">
            <v>0.37488839285714282</v>
          </cell>
          <cell r="AJ56">
            <v>0.14777879142392297</v>
          </cell>
          <cell r="AL56">
            <v>0.67581178440644696</v>
          </cell>
          <cell r="AN56">
            <v>0.81805734933599905</v>
          </cell>
        </row>
        <row r="57">
          <cell r="U57">
            <v>3.0231290879178201</v>
          </cell>
          <cell r="W57">
            <v>0.87183830589576572</v>
          </cell>
          <cell r="Y57">
            <v>8</v>
          </cell>
          <cell r="Z57">
            <v>3.0231290879178201</v>
          </cell>
          <cell r="AB57">
            <v>0.87183830589576572</v>
          </cell>
          <cell r="AD57">
            <v>0.34373142615634272</v>
          </cell>
          <cell r="AF57">
            <v>0.53760547972658346</v>
          </cell>
          <cell r="AH57">
            <v>0.22359996987157763</v>
          </cell>
          <cell r="AJ57">
            <v>0.47942369744687297</v>
          </cell>
          <cell r="AL57">
            <v>0.29983881366860093</v>
          </cell>
          <cell r="AN57">
            <v>0.15313982771467152</v>
          </cell>
        </row>
        <row r="58">
          <cell r="U58">
            <v>0.79003642078856295</v>
          </cell>
          <cell r="W58">
            <v>0.41875489918480557</v>
          </cell>
          <cell r="Y58">
            <v>24</v>
          </cell>
          <cell r="Z58">
            <v>0.79003642078856295</v>
          </cell>
          <cell r="AB58">
            <v>0.41875489918480557</v>
          </cell>
          <cell r="AD58">
            <v>0.39799807312123892</v>
          </cell>
          <cell r="AF58">
            <v>0.383225200961884</v>
          </cell>
          <cell r="AH58">
            <v>0.24355354526183784</v>
          </cell>
          <cell r="AJ58">
            <v>0.14525765010591157</v>
          </cell>
          <cell r="AL58">
            <v>0.32882333024487204</v>
          </cell>
          <cell r="AN58">
            <v>4.0449769691446334E-2</v>
          </cell>
        </row>
        <row r="59">
          <cell r="U59">
            <v>1.3528654970760234</v>
          </cell>
          <cell r="W59">
            <v>0.23562351598084103</v>
          </cell>
          <cell r="Y59">
            <v>48</v>
          </cell>
          <cell r="Z59">
            <v>1.3528654970760234</v>
          </cell>
          <cell r="AB59">
            <v>0.23562351598084103</v>
          </cell>
          <cell r="AD59">
            <v>0.42422514992174443</v>
          </cell>
          <cell r="AF59">
            <v>0.16553797389332262</v>
          </cell>
          <cell r="AH59">
            <v>0.336231884057971</v>
          </cell>
          <cell r="AJ59">
            <v>1.2191496227354158E-2</v>
          </cell>
          <cell r="AL59">
            <v>0.3815096618357488</v>
          </cell>
          <cell r="AN59">
            <v>0.26779690172970488</v>
          </cell>
        </row>
        <row r="60">
          <cell r="U60">
            <v>0.87705824949145095</v>
          </cell>
          <cell r="W60">
            <v>0.45223891692825957</v>
          </cell>
          <cell r="Y60">
            <v>72</v>
          </cell>
          <cell r="Z60">
            <v>0.87705824949145095</v>
          </cell>
          <cell r="AB60">
            <v>0.45223891692825957</v>
          </cell>
          <cell r="AD60">
            <v>0.47818361089140016</v>
          </cell>
          <cell r="AF60">
            <v>0.18316704679917201</v>
          </cell>
          <cell r="AH60">
            <v>0.66380952380952385</v>
          </cell>
          <cell r="AJ60">
            <v>0.10753704276294702</v>
          </cell>
          <cell r="AL60">
            <v>0.27410496591531075</v>
          </cell>
          <cell r="AN60">
            <v>9.4300809991550993E-2</v>
          </cell>
        </row>
        <row r="61">
          <cell r="Y61">
            <v>96</v>
          </cell>
          <cell r="AD61">
            <v>0.91265497787236927</v>
          </cell>
          <cell r="AF61">
            <v>0.17318362387702607</v>
          </cell>
          <cell r="AH61">
            <v>0.77315777315777312</v>
          </cell>
          <cell r="AJ61">
            <v>5.2205481850870643E-2</v>
          </cell>
          <cell r="AL61">
            <v>0.2772339122861982</v>
          </cell>
          <cell r="AN61">
            <v>0.37352177446348789</v>
          </cell>
        </row>
        <row r="62">
          <cell r="Y62">
            <v>120</v>
          </cell>
          <cell r="AD62">
            <v>1.2014050901378577</v>
          </cell>
          <cell r="AF62">
            <v>0.16472054894685043</v>
          </cell>
          <cell r="AH62">
            <v>0.69816358943815759</v>
          </cell>
          <cell r="AJ62">
            <v>7.1231893907394594E-2</v>
          </cell>
          <cell r="AL62">
            <v>0.38468704813055155</v>
          </cell>
          <cell r="AN62">
            <v>0.10131421605617873</v>
          </cell>
        </row>
        <row r="68">
          <cell r="U68">
            <v>0.42410714285714279</v>
          </cell>
          <cell r="V68">
            <v>6.3134534034512161E-3</v>
          </cell>
          <cell r="Y68">
            <v>4</v>
          </cell>
        </row>
        <row r="69">
          <cell r="U69">
            <v>0.44762478900409941</v>
          </cell>
          <cell r="V69">
            <v>5.9439938249730116E-2</v>
          </cell>
          <cell r="Y69">
            <v>8</v>
          </cell>
        </row>
        <row r="70">
          <cell r="U70">
            <v>0.4754501483558915</v>
          </cell>
          <cell r="V70">
            <v>0.10263294377178246</v>
          </cell>
          <cell r="Y70">
            <v>24</v>
          </cell>
        </row>
        <row r="71">
          <cell r="U71">
            <v>0.42422514992174443</v>
          </cell>
          <cell r="V71">
            <v>7.0225371792636604E-2</v>
          </cell>
          <cell r="Y71">
            <v>48</v>
          </cell>
        </row>
        <row r="72">
          <cell r="U72">
            <v>0.52875082617316582</v>
          </cell>
          <cell r="V72">
            <v>9.3470823686238672E-4</v>
          </cell>
          <cell r="Y72">
            <v>72</v>
          </cell>
        </row>
        <row r="73">
          <cell r="U73">
            <v>0.99077733860342565</v>
          </cell>
          <cell r="V73">
            <v>0.11552205647843465</v>
          </cell>
          <cell r="Y73">
            <v>96</v>
          </cell>
        </row>
        <row r="74">
          <cell r="U74">
            <v>1.0896076352067867</v>
          </cell>
          <cell r="V74">
            <v>5.7738305568784967E-2</v>
          </cell>
          <cell r="Y74">
            <v>120</v>
          </cell>
        </row>
        <row r="80">
          <cell r="U80">
            <v>0.37488839285714282</v>
          </cell>
          <cell r="W80">
            <v>0.14777879142392297</v>
          </cell>
        </row>
        <row r="81">
          <cell r="U81">
            <v>0.22359996987157763</v>
          </cell>
          <cell r="W81">
            <v>0.47942369744687297</v>
          </cell>
        </row>
        <row r="82">
          <cell r="U82">
            <v>0.24355354526183784</v>
          </cell>
          <cell r="W82">
            <v>0.14525765010591157</v>
          </cell>
        </row>
        <row r="83">
          <cell r="U83">
            <v>0.336231884057971</v>
          </cell>
          <cell r="W83">
            <v>1.2191496227354158E-2</v>
          </cell>
        </row>
        <row r="84">
          <cell r="U84">
            <v>0.66380952380952385</v>
          </cell>
          <cell r="W84">
            <v>0.10753704276294702</v>
          </cell>
        </row>
        <row r="85">
          <cell r="U85">
            <v>0.77315777315777312</v>
          </cell>
          <cell r="W85">
            <v>5.2205481850870643E-2</v>
          </cell>
        </row>
        <row r="86">
          <cell r="U86">
            <v>0.69816358943815759</v>
          </cell>
          <cell r="W86">
            <v>7.1231893907394594E-2</v>
          </cell>
        </row>
        <row r="92">
          <cell r="U92">
            <v>0.36025233007501706</v>
          </cell>
          <cell r="W92">
            <v>0.32639129858839583</v>
          </cell>
        </row>
        <row r="93">
          <cell r="U93">
            <v>0.29983881366860093</v>
          </cell>
          <cell r="W93">
            <v>0.15313982771467152</v>
          </cell>
        </row>
        <row r="94">
          <cell r="U94">
            <v>0.32882333024487204</v>
          </cell>
          <cell r="W94">
            <v>4.0449769691446334E-2</v>
          </cell>
        </row>
        <row r="95">
          <cell r="U95">
            <v>0.43458333333333338</v>
          </cell>
          <cell r="W95">
            <v>0.14508231176790207</v>
          </cell>
        </row>
        <row r="96">
          <cell r="U96">
            <v>0.27410496591531075</v>
          </cell>
          <cell r="W96">
            <v>9.4300809991550993E-2</v>
          </cell>
        </row>
        <row r="97">
          <cell r="U97">
            <v>0.21768013672198025</v>
          </cell>
          <cell r="W97">
            <v>5.9276268094908845E-2</v>
          </cell>
        </row>
        <row r="98">
          <cell r="U98">
            <v>0.38468704813055155</v>
          </cell>
          <cell r="W98">
            <v>0.10131421605617873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da"/>
      <sheetName val="volumes and uCi out"/>
      <sheetName val="SPT test 48h"/>
      <sheetName val="SPT test 72h"/>
      <sheetName val="SPT test 24h"/>
      <sheetName val="SPT test 6h 24 h "/>
      <sheetName val="Experiment A results"/>
    </sheetNames>
    <sheetDataSet>
      <sheetData sheetId="0">
        <row r="25">
          <cell r="B25" t="str">
            <v>H-3</v>
          </cell>
          <cell r="C25">
            <v>102800</v>
          </cell>
          <cell r="D25" t="str">
            <v>dpm</v>
          </cell>
          <cell r="E25">
            <v>0</v>
          </cell>
          <cell r="F25">
            <v>53</v>
          </cell>
        </row>
        <row r="26">
          <cell r="B26" t="str">
            <v>C-14</v>
          </cell>
          <cell r="C26">
            <v>99400</v>
          </cell>
          <cell r="D26" t="str">
            <v>dpm</v>
          </cell>
          <cell r="E26">
            <v>0</v>
          </cell>
          <cell r="F26">
            <v>53</v>
          </cell>
        </row>
        <row r="27">
          <cell r="B27">
            <v>0</v>
          </cell>
          <cell r="C27">
            <v>0</v>
          </cell>
          <cell r="D27" t="str">
            <v>dpm</v>
          </cell>
          <cell r="E27">
            <v>0</v>
          </cell>
          <cell r="F27">
            <v>0</v>
          </cell>
        </row>
        <row r="60">
          <cell r="B60" t="str">
            <v>RN</v>
          </cell>
          <cell r="C60" t="str">
            <v>HL (Day)</v>
          </cell>
        </row>
        <row r="61">
          <cell r="B61" t="str">
            <v>c14</v>
          </cell>
          <cell r="C61">
            <v>2091450</v>
          </cell>
          <cell r="E61" t="str">
            <v>eff</v>
          </cell>
          <cell r="F61" t="str">
            <v>r/n</v>
          </cell>
        </row>
        <row r="62">
          <cell r="B62" t="str">
            <v>c-14</v>
          </cell>
          <cell r="C62">
            <v>2091450</v>
          </cell>
          <cell r="E62">
            <v>0.58934933085887076</v>
          </cell>
          <cell r="F62" t="str">
            <v>H-3</v>
          </cell>
        </row>
        <row r="63">
          <cell r="B63" t="str">
            <v>cr51</v>
          </cell>
          <cell r="C63">
            <v>27.702500000000001</v>
          </cell>
          <cell r="E63">
            <v>0.96656543753487478</v>
          </cell>
          <cell r="F63" t="str">
            <v>C-14</v>
          </cell>
        </row>
        <row r="64">
          <cell r="B64" t="str">
            <v>cr-51</v>
          </cell>
          <cell r="C64">
            <v>27.702500000000001</v>
          </cell>
          <cell r="E64" t="str">
            <v/>
          </cell>
          <cell r="F64">
            <v>0</v>
          </cell>
        </row>
        <row r="65">
          <cell r="B65" t="str">
            <v>h3</v>
          </cell>
          <cell r="C65">
            <v>4507.75</v>
          </cell>
        </row>
        <row r="66">
          <cell r="B66" t="str">
            <v>h-3</v>
          </cell>
          <cell r="C66">
            <v>4507.75</v>
          </cell>
        </row>
        <row r="67">
          <cell r="B67" t="str">
            <v>i125</v>
          </cell>
          <cell r="C67">
            <v>60.14</v>
          </cell>
        </row>
        <row r="68">
          <cell r="B68" t="str">
            <v>i-125</v>
          </cell>
          <cell r="C68">
            <v>60.14</v>
          </cell>
        </row>
        <row r="69">
          <cell r="B69" t="str">
            <v>p32</v>
          </cell>
          <cell r="C69">
            <v>14.29</v>
          </cell>
        </row>
        <row r="70">
          <cell r="B70" t="str">
            <v>p-32</v>
          </cell>
          <cell r="C70">
            <v>14.29</v>
          </cell>
        </row>
        <row r="71">
          <cell r="B71" t="str">
            <v>p33</v>
          </cell>
          <cell r="C71">
            <v>25.34</v>
          </cell>
        </row>
        <row r="72">
          <cell r="B72" t="str">
            <v>p-33</v>
          </cell>
          <cell r="C72">
            <v>25.34</v>
          </cell>
        </row>
        <row r="73">
          <cell r="B73">
            <v>0</v>
          </cell>
          <cell r="C73">
            <v>0</v>
          </cell>
        </row>
        <row r="74">
          <cell r="B74">
            <v>0</v>
          </cell>
          <cell r="C74">
            <v>0</v>
          </cell>
        </row>
        <row r="75">
          <cell r="B75" t="str">
            <v>s35</v>
          </cell>
          <cell r="C75">
            <v>87.44</v>
          </cell>
        </row>
        <row r="76">
          <cell r="B76" t="str">
            <v>s-35</v>
          </cell>
          <cell r="C76">
            <v>87.44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1 pmol mL-1"/>
      <sheetName val="Exp2 pmol mL-1"/>
      <sheetName val="Exp1 pmol per cell"/>
      <sheetName val="Exp2 pmol per cell"/>
      <sheetName val="select. GSLs fmol cell"/>
      <sheetName val="comb select. GSLs pmol"/>
      <sheetName val="Exp1 pmol per virus"/>
      <sheetName val="Exp2 pmol per virus"/>
      <sheetName val="select. GSLs fmol virus"/>
      <sheetName val="FC data"/>
    </sheetNames>
    <sheetDataSet>
      <sheetData sheetId="0"/>
      <sheetData sheetId="1"/>
      <sheetData sheetId="2">
        <row r="7">
          <cell r="J7">
            <v>3.3142499167615793E-5</v>
          </cell>
          <cell r="S7">
            <v>4.8015999513419053E-5</v>
          </cell>
          <cell r="AB7">
            <v>6.4871440567614735E-5</v>
          </cell>
        </row>
        <row r="8">
          <cell r="J8">
            <v>2.3721479150152981E-5</v>
          </cell>
          <cell r="S8">
            <v>5.1682457866040808E-5</v>
          </cell>
          <cell r="AB8">
            <v>7.1834596692159269E-5</v>
          </cell>
        </row>
        <row r="9">
          <cell r="J9">
            <v>4.5387684312908183E-5</v>
          </cell>
          <cell r="S9">
            <v>6.3931774838209634E-5</v>
          </cell>
          <cell r="AB9">
            <v>8.8937086890379988E-5</v>
          </cell>
        </row>
        <row r="10">
          <cell r="J10">
            <v>4.3044263627252857E-5</v>
          </cell>
          <cell r="S10">
            <v>4.914723068558688E-5</v>
          </cell>
          <cell r="AB10">
            <v>8.8869646624623088E-5</v>
          </cell>
        </row>
        <row r="11">
          <cell r="J11">
            <v>4.6457549582324134E-5</v>
          </cell>
          <cell r="S11">
            <v>9.0283633626463583E-5</v>
          </cell>
          <cell r="AB11">
            <v>6.178241267368743E-5</v>
          </cell>
        </row>
        <row r="12">
          <cell r="J12">
            <v>3.2435892121076885E-5</v>
          </cell>
          <cell r="S12">
            <v>3.2845859216955726E-4</v>
          </cell>
          <cell r="AB12">
            <v>3.1189229288511228E-5</v>
          </cell>
        </row>
        <row r="18">
          <cell r="J18">
            <v>1.284996030576527E-6</v>
          </cell>
          <cell r="S18">
            <v>1.7739865005473762E-6</v>
          </cell>
          <cell r="AB18">
            <v>3.1043564586369816E-6</v>
          </cell>
        </row>
        <row r="19">
          <cell r="J19">
            <v>8.472913548799028E-7</v>
          </cell>
          <cell r="S19">
            <v>2.1946579816290214E-6</v>
          </cell>
          <cell r="AB19">
            <v>3.1339508093029042E-6</v>
          </cell>
        </row>
        <row r="20">
          <cell r="J20">
            <v>1.6912492511324258E-6</v>
          </cell>
          <cell r="S20">
            <v>2.8419967483310087E-6</v>
          </cell>
          <cell r="AB20">
            <v>3.6087028352099084E-6</v>
          </cell>
        </row>
        <row r="21">
          <cell r="J21">
            <v>2.1632497604344593E-6</v>
          </cell>
          <cell r="S21">
            <v>1.9411342371891847E-6</v>
          </cell>
          <cell r="AB21">
            <v>4.7446041305634224E-6</v>
          </cell>
        </row>
        <row r="22">
          <cell r="J22">
            <v>2.3865234049433666E-6</v>
          </cell>
          <cell r="S22">
            <v>5.0701538218542838E-6</v>
          </cell>
          <cell r="AB22">
            <v>4.4026908948176176E-6</v>
          </cell>
        </row>
        <row r="23">
          <cell r="J23">
            <v>1.6014404750546563E-6</v>
          </cell>
          <cell r="S23">
            <v>1.0159297789336801E-6</v>
          </cell>
          <cell r="AB23">
            <v>2.2642364346721563E-6</v>
          </cell>
        </row>
        <row r="29">
          <cell r="J29">
            <v>1.4713243764807862E-5</v>
          </cell>
          <cell r="S29">
            <v>2.031356542361995E-5</v>
          </cell>
          <cell r="AB29">
            <v>2.7980887070977356E-5</v>
          </cell>
        </row>
        <row r="30">
          <cell r="J30">
            <v>1.0833969083112963E-5</v>
          </cell>
          <cell r="S30">
            <v>2.2044130689668114E-5</v>
          </cell>
          <cell r="AB30">
            <v>3.2818620734018375E-5</v>
          </cell>
        </row>
        <row r="31">
          <cell r="J31">
            <v>1.7387650078527367E-5</v>
          </cell>
          <cell r="S31">
            <v>2.3855242983840477E-5</v>
          </cell>
          <cell r="AB31">
            <v>3.760519323063906E-5</v>
          </cell>
        </row>
        <row r="32">
          <cell r="J32">
            <v>1.5853019423450152E-5</v>
          </cell>
          <cell r="S32">
            <v>1.9863068057782862E-5</v>
          </cell>
          <cell r="AB32">
            <v>3.9927860184087112E-5</v>
          </cell>
        </row>
        <row r="33">
          <cell r="J33">
            <v>1.532937747005244E-5</v>
          </cell>
          <cell r="S33">
            <v>4.4636805095850865E-5</v>
          </cell>
          <cell r="AB33">
            <v>2.6586735529959546E-5</v>
          </cell>
        </row>
        <row r="34">
          <cell r="J34">
            <v>1.3896305617526476E-5</v>
          </cell>
          <cell r="S34">
            <v>2.0991132084755202E-4</v>
          </cell>
          <cell r="AB34">
            <v>1.5791363261154591E-5</v>
          </cell>
        </row>
        <row r="40">
          <cell r="J40">
            <v>9.105923940358629E-6</v>
          </cell>
          <cell r="S40">
            <v>1.4080714177618912E-5</v>
          </cell>
          <cell r="AB40">
            <v>1.8183628971010402E-5</v>
          </cell>
        </row>
        <row r="41">
          <cell r="J41">
            <v>8.3449952525495904E-6</v>
          </cell>
          <cell r="S41">
            <v>1.7842467565813987E-5</v>
          </cell>
          <cell r="AB41">
            <v>2.3813864214010769E-5</v>
          </cell>
        </row>
        <row r="42">
          <cell r="J42">
            <v>1.7177826829285169E-5</v>
          </cell>
          <cell r="S42">
            <v>2.6766225692823789E-5</v>
          </cell>
          <cell r="AB42">
            <v>3.5404925055273818E-5</v>
          </cell>
        </row>
        <row r="43">
          <cell r="J43">
            <v>1.3100339478606149E-5</v>
          </cell>
          <cell r="S43">
            <v>1.4255280971007308E-5</v>
          </cell>
          <cell r="AB43">
            <v>2.7577018870505629E-5</v>
          </cell>
        </row>
        <row r="44">
          <cell r="J44">
            <v>1.3805044922454239E-5</v>
          </cell>
          <cell r="S44">
            <v>2.2250052648235945E-5</v>
          </cell>
          <cell r="AB44">
            <v>1.7707676856549814E-5</v>
          </cell>
        </row>
        <row r="45">
          <cell r="J45">
            <v>8.3641402749715852E-6</v>
          </cell>
          <cell r="S45">
            <v>1.0159297789336801E-6</v>
          </cell>
          <cell r="AB45">
            <v>7.9407537476608461E-6</v>
          </cell>
        </row>
        <row r="54">
          <cell r="B54" t="str">
            <v>0</v>
          </cell>
          <cell r="J54">
            <v>1.0567695175818972E-8</v>
          </cell>
          <cell r="S54">
            <v>1.2762477635087371E-8</v>
          </cell>
          <cell r="AB54">
            <v>1.6177359946528433E-8</v>
          </cell>
        </row>
        <row r="55">
          <cell r="B55" t="str">
            <v>4</v>
          </cell>
          <cell r="J55">
            <v>7.3942519377653907E-9</v>
          </cell>
          <cell r="S55">
            <v>1.1653111346741335E-8</v>
          </cell>
          <cell r="AB55">
            <v>1.4997002848980633E-8</v>
          </cell>
        </row>
        <row r="56">
          <cell r="B56" t="str">
            <v>8</v>
          </cell>
          <cell r="J56">
            <v>9.5615748608603595E-9</v>
          </cell>
          <cell r="S56">
            <v>1.1153689909240008E-8</v>
          </cell>
          <cell r="AB56">
            <v>1.6396294503027494E-8</v>
          </cell>
        </row>
        <row r="57">
          <cell r="B57" t="str">
            <v>24</v>
          </cell>
          <cell r="J57">
            <v>9.8376526613088521E-9</v>
          </cell>
          <cell r="S57">
            <v>4.5913604775016302E-6</v>
          </cell>
          <cell r="AB57">
            <v>1.1029134617150335E-8</v>
          </cell>
        </row>
        <row r="58">
          <cell r="B58" t="str">
            <v>48</v>
          </cell>
          <cell r="J58">
            <v>7.5898994175144343E-9</v>
          </cell>
          <cell r="S58">
            <v>9.5774648899164241E-5</v>
          </cell>
          <cell r="AB58">
            <v>5.154891516940409E-9</v>
          </cell>
        </row>
        <row r="59">
          <cell r="B59" t="str">
            <v>72</v>
          </cell>
          <cell r="J59">
            <v>1.0453997055283264E-8</v>
          </cell>
          <cell r="S59">
            <v>1.4177863587407193E-3</v>
          </cell>
          <cell r="AB59">
            <v>2.8051140951405779E-9</v>
          </cell>
        </row>
        <row r="65">
          <cell r="B65" t="str">
            <v>0</v>
          </cell>
          <cell r="J65">
            <v>1.0567695175818972E-8</v>
          </cell>
          <cell r="S65">
            <v>1.2762477635087371E-8</v>
          </cell>
          <cell r="AB65">
            <v>1.6177359946528433E-8</v>
          </cell>
        </row>
        <row r="66">
          <cell r="B66" t="str">
            <v>4</v>
          </cell>
          <cell r="J66">
            <v>7.3942519377653907E-9</v>
          </cell>
          <cell r="S66">
            <v>1.1653111346741335E-8</v>
          </cell>
          <cell r="AB66">
            <v>1.4997002848980633E-8</v>
          </cell>
        </row>
        <row r="67">
          <cell r="B67" t="str">
            <v>8</v>
          </cell>
          <cell r="J67">
            <v>9.5615748608603595E-9</v>
          </cell>
          <cell r="S67">
            <v>1.1153689909240008E-8</v>
          </cell>
          <cell r="AB67">
            <v>1.6396294503027494E-8</v>
          </cell>
        </row>
        <row r="68">
          <cell r="B68" t="str">
            <v>24</v>
          </cell>
          <cell r="J68">
            <v>9.8376526613088521E-9</v>
          </cell>
          <cell r="S68">
            <v>1.4677767833887791E-6</v>
          </cell>
          <cell r="AB68">
            <v>1.1029134617150335E-8</v>
          </cell>
        </row>
        <row r="69">
          <cell r="B69" t="str">
            <v>48</v>
          </cell>
          <cell r="J69">
            <v>7.5898994175144343E-9</v>
          </cell>
          <cell r="S69">
            <v>2.4343786933027683E-5</v>
          </cell>
          <cell r="AB69">
            <v>5.154891516940409E-9</v>
          </cell>
        </row>
        <row r="70">
          <cell r="B70" t="str">
            <v>72</v>
          </cell>
          <cell r="J70">
            <v>1.0453997055283264E-8</v>
          </cell>
          <cell r="S70">
            <v>3.3994170681491607E-4</v>
          </cell>
          <cell r="AB70">
            <v>2.8051140951405779E-9</v>
          </cell>
        </row>
        <row r="76">
          <cell r="B76" t="str">
            <v>0</v>
          </cell>
          <cell r="J76">
            <v>1.0567695175818972E-8</v>
          </cell>
          <cell r="S76">
            <v>1.2762477635087371E-8</v>
          </cell>
          <cell r="AB76">
            <v>1.6177359946528433E-8</v>
          </cell>
        </row>
        <row r="77">
          <cell r="B77" t="str">
            <v>4</v>
          </cell>
          <cell r="J77">
            <v>7.3942519377653907E-9</v>
          </cell>
          <cell r="S77">
            <v>1.1653111346741335E-8</v>
          </cell>
          <cell r="AB77">
            <v>1.4997002848980633E-8</v>
          </cell>
        </row>
        <row r="78">
          <cell r="B78" t="str">
            <v>8</v>
          </cell>
          <cell r="J78">
            <v>9.5615748608603595E-9</v>
          </cell>
          <cell r="S78">
            <v>1.1153689909240008E-8</v>
          </cell>
          <cell r="AB78">
            <v>1.6396294503027494E-8</v>
          </cell>
        </row>
        <row r="79">
          <cell r="B79" t="str">
            <v>24</v>
          </cell>
          <cell r="J79">
            <v>9.8376526613088521E-9</v>
          </cell>
          <cell r="S79">
            <v>6.969288478657424E-6</v>
          </cell>
          <cell r="AB79">
            <v>1.1029134617150335E-8</v>
          </cell>
        </row>
        <row r="80">
          <cell r="B80" t="str">
            <v>48</v>
          </cell>
          <cell r="J80">
            <v>6.972220533752262E-7</v>
          </cell>
          <cell r="S80">
            <v>2.5543701531706057E-4</v>
          </cell>
          <cell r="AB80">
            <v>5.154891516940409E-9</v>
          </cell>
        </row>
        <row r="81">
          <cell r="B81" t="str">
            <v>72</v>
          </cell>
          <cell r="J81">
            <v>7.7360590468476729E-7</v>
          </cell>
          <cell r="S81">
            <v>3.4444202427275595E-3</v>
          </cell>
          <cell r="AB81">
            <v>2.8051140951405779E-9</v>
          </cell>
        </row>
        <row r="87">
          <cell r="J87">
            <v>1.0567695175818972E-8</v>
          </cell>
          <cell r="S87">
            <v>1.2762477635087371E-8</v>
          </cell>
          <cell r="AB87">
            <v>1.6177359946528433E-8</v>
          </cell>
        </row>
        <row r="88">
          <cell r="J88">
            <v>7.3942519377653907E-9</v>
          </cell>
          <cell r="S88">
            <v>1.1653111346741335E-8</v>
          </cell>
          <cell r="AB88">
            <v>1.4997002848980633E-8</v>
          </cell>
        </row>
        <row r="89">
          <cell r="J89">
            <v>9.5615748608603595E-9</v>
          </cell>
          <cell r="S89">
            <v>1.7295328798224663E-7</v>
          </cell>
          <cell r="AB89">
            <v>1.6396294503027494E-8</v>
          </cell>
        </row>
        <row r="90">
          <cell r="J90">
            <v>4.3473568748026738E-8</v>
          </cell>
          <cell r="S90">
            <v>8.2675917341144046E-6</v>
          </cell>
          <cell r="AB90">
            <v>1.1029134617150335E-8</v>
          </cell>
        </row>
        <row r="91">
          <cell r="J91">
            <v>4.5962411845782141E-7</v>
          </cell>
          <cell r="S91">
            <v>1.6382160779283725E-4</v>
          </cell>
          <cell r="AB91">
            <v>5.154891516940409E-9</v>
          </cell>
        </row>
        <row r="92">
          <cell r="J92">
            <v>7.2408579231624526E-7</v>
          </cell>
          <cell r="S92">
            <v>2.2978172397368187E-3</v>
          </cell>
          <cell r="AB92">
            <v>2.8051140951405779E-9</v>
          </cell>
        </row>
        <row r="98">
          <cell r="J98">
            <v>1.0567695175818972E-8</v>
          </cell>
          <cell r="S98">
            <v>1.2762477635087371E-8</v>
          </cell>
          <cell r="AB98">
            <v>1.6177359946528433E-8</v>
          </cell>
        </row>
        <row r="99">
          <cell r="J99">
            <v>7.3942519377653907E-9</v>
          </cell>
          <cell r="S99">
            <v>1.1653111346741335E-8</v>
          </cell>
          <cell r="AB99">
            <v>1.4997002848980633E-8</v>
          </cell>
        </row>
        <row r="100">
          <cell r="J100">
            <v>4.9093017663592885E-7</v>
          </cell>
          <cell r="S100">
            <v>6.6060068220785989E-7</v>
          </cell>
          <cell r="AB100">
            <v>1.6396294503027494E-8</v>
          </cell>
        </row>
        <row r="101">
          <cell r="J101">
            <v>1.4381065622393183E-6</v>
          </cell>
          <cell r="S101">
            <v>2.994602126046904E-6</v>
          </cell>
          <cell r="AB101">
            <v>1.1029134617150335E-8</v>
          </cell>
        </row>
        <row r="102">
          <cell r="J102">
            <v>1.706038514620868E-6</v>
          </cell>
          <cell r="S102">
            <v>1.0470627701435023E-4</v>
          </cell>
          <cell r="AB102">
            <v>5.154891516940409E-9</v>
          </cell>
        </row>
        <row r="103">
          <cell r="J103">
            <v>3.3188770644870943E-6</v>
          </cell>
          <cell r="S103">
            <v>1.3822995880337016E-3</v>
          </cell>
          <cell r="AB103">
            <v>2.8051140951405779E-9</v>
          </cell>
        </row>
        <row r="109">
          <cell r="J109">
            <v>6.4850655037313014E-7</v>
          </cell>
          <cell r="S109">
            <v>1.2762477635087371E-8</v>
          </cell>
          <cell r="AB109">
            <v>1.6177359946528433E-8</v>
          </cell>
        </row>
        <row r="110">
          <cell r="J110">
            <v>7.3942519377653907E-9</v>
          </cell>
          <cell r="S110">
            <v>1.1653111346741335E-8</v>
          </cell>
          <cell r="AB110">
            <v>1.4997002848980633E-8</v>
          </cell>
        </row>
        <row r="111">
          <cell r="J111">
            <v>4.9093017663592885E-7</v>
          </cell>
          <cell r="S111">
            <v>6.6060068220785989E-7</v>
          </cell>
          <cell r="AB111">
            <v>1.6396294503027494E-8</v>
          </cell>
        </row>
        <row r="112">
          <cell r="J112">
            <v>2.2364028992878594E-6</v>
          </cell>
          <cell r="S112">
            <v>5.2494629701936678E-6</v>
          </cell>
          <cell r="AB112">
            <v>1.1029134617150335E-8</v>
          </cell>
        </row>
        <row r="113">
          <cell r="J113">
            <v>1.9123379066572852E-6</v>
          </cell>
          <cell r="S113">
            <v>1.1324363825834773E-4</v>
          </cell>
          <cell r="AB113">
            <v>5.154891516940409E-9</v>
          </cell>
        </row>
        <row r="114">
          <cell r="J114">
            <v>3.3188770644870943E-6</v>
          </cell>
          <cell r="S114">
            <v>1.5986530477606219E-3</v>
          </cell>
          <cell r="AB114">
            <v>2.8051140951405779E-9</v>
          </cell>
        </row>
        <row r="120">
          <cell r="J120">
            <v>1.0567695175818972E-8</v>
          </cell>
          <cell r="S120">
            <v>1.2762477635087371E-8</v>
          </cell>
          <cell r="AB120">
            <v>1.6177359946528433E-8</v>
          </cell>
        </row>
        <row r="121">
          <cell r="J121">
            <v>2.4647823302157246E-6</v>
          </cell>
          <cell r="S121">
            <v>1.1653111346741335E-8</v>
          </cell>
          <cell r="AB121">
            <v>1.4997002848980633E-8</v>
          </cell>
        </row>
        <row r="122">
          <cell r="J122">
            <v>4.4376873530784421E-6</v>
          </cell>
          <cell r="S122">
            <v>1.1153689909240008E-8</v>
          </cell>
          <cell r="AB122">
            <v>1.6396294503027494E-8</v>
          </cell>
        </row>
        <row r="123">
          <cell r="J123">
            <v>3.8423394162938021E-6</v>
          </cell>
          <cell r="S123">
            <v>3.3796563674079364E-6</v>
          </cell>
          <cell r="AB123">
            <v>1.3466407672810749E-6</v>
          </cell>
        </row>
        <row r="124">
          <cell r="J124">
            <v>1.9459509662997826E-6</v>
          </cell>
          <cell r="S124">
            <v>8.9764816746850656E-5</v>
          </cell>
          <cell r="AB124">
            <v>5.154891516940409E-9</v>
          </cell>
        </row>
        <row r="125">
          <cell r="J125">
            <v>6.6929368130212355E-6</v>
          </cell>
          <cell r="S125">
            <v>1.4944766935134481E-3</v>
          </cell>
          <cell r="AB125">
            <v>2.8051140951405779E-9</v>
          </cell>
        </row>
        <row r="131">
          <cell r="J131">
            <v>1.0567695175818972E-8</v>
          </cell>
          <cell r="S131">
            <v>1.2762477635087371E-8</v>
          </cell>
          <cell r="AB131">
            <v>1.6177359946528433E-8</v>
          </cell>
        </row>
        <row r="132">
          <cell r="J132">
            <v>2.4647823302157246E-6</v>
          </cell>
          <cell r="S132">
            <v>1.1653111346741335E-8</v>
          </cell>
          <cell r="AB132">
            <v>1.4997002848980633E-8</v>
          </cell>
        </row>
        <row r="133">
          <cell r="J133">
            <v>4.6439393303449938E-6</v>
          </cell>
          <cell r="S133">
            <v>1.1153689909240008E-8</v>
          </cell>
          <cell r="AB133">
            <v>1.6396294503027494E-8</v>
          </cell>
        </row>
        <row r="134">
          <cell r="J134">
            <v>5.1127375122525021E-6</v>
          </cell>
          <cell r="S134">
            <v>1.0482152614843877E-5</v>
          </cell>
          <cell r="AB134">
            <v>1.1222985550470031E-6</v>
          </cell>
        </row>
        <row r="135">
          <cell r="J135">
            <v>3.8507081736226888E-6</v>
          </cell>
          <cell r="S135">
            <v>1.6912711456070509E-4</v>
          </cell>
          <cell r="AB135">
            <v>5.154891516940409E-9</v>
          </cell>
        </row>
        <row r="136">
          <cell r="J136">
            <v>8.6450922031436824E-6</v>
          </cell>
          <cell r="S136">
            <v>2.1120725849257493E-3</v>
          </cell>
          <cell r="AB136">
            <v>2.8051140951405779E-9</v>
          </cell>
        </row>
        <row r="142">
          <cell r="B142" t="str">
            <v>0</v>
          </cell>
          <cell r="J142">
            <v>2.9057752248893377E-6</v>
          </cell>
          <cell r="S142">
            <v>1.4850070501645257E-6</v>
          </cell>
          <cell r="AB142">
            <v>1.6177359946528433E-8</v>
          </cell>
        </row>
        <row r="143">
          <cell r="B143" t="str">
            <v>4</v>
          </cell>
          <cell r="J143">
            <v>2.0948890403457208E-6</v>
          </cell>
          <cell r="S143">
            <v>2.4128766068315643E-6</v>
          </cell>
          <cell r="AB143">
            <v>1.4997002848980633E-8</v>
          </cell>
        </row>
        <row r="144">
          <cell r="B144" t="str">
            <v>8</v>
          </cell>
          <cell r="J144">
            <v>7.1386693261734214E-6</v>
          </cell>
          <cell r="S144">
            <v>3.1837468909448582E-6</v>
          </cell>
          <cell r="AB144">
            <v>1.6396294503027494E-8</v>
          </cell>
        </row>
        <row r="145">
          <cell r="B145" t="str">
            <v>24</v>
          </cell>
          <cell r="J145">
            <v>8.3679753691194131E-6</v>
          </cell>
          <cell r="S145">
            <v>2.3554776870448893E-5</v>
          </cell>
          <cell r="AB145">
            <v>1.7015858304763969E-6</v>
          </cell>
        </row>
        <row r="146">
          <cell r="B146" t="str">
            <v>48</v>
          </cell>
          <cell r="J146">
            <v>9.1248458567364712E-6</v>
          </cell>
          <cell r="S146">
            <v>4.0021466982664719E-4</v>
          </cell>
          <cell r="AB146">
            <v>8.7213829134318701E-7</v>
          </cell>
        </row>
        <row r="147">
          <cell r="B147" t="str">
            <v>72</v>
          </cell>
          <cell r="J147">
            <v>1.0677566663789661E-5</v>
          </cell>
          <cell r="S147">
            <v>5.7616610861967203E-3</v>
          </cell>
          <cell r="AB147">
            <v>5.1387733016178699E-7</v>
          </cell>
        </row>
        <row r="153">
          <cell r="B153" t="str">
            <v>0</v>
          </cell>
          <cell r="J153">
            <v>8.1445445003769777E-7</v>
          </cell>
          <cell r="S153">
            <v>1.2762477635087371E-8</v>
          </cell>
          <cell r="AB153">
            <v>1.6177359946528433E-8</v>
          </cell>
        </row>
        <row r="154">
          <cell r="B154" t="str">
            <v>4</v>
          </cell>
          <cell r="J154">
            <v>5.1568976826710796E-7</v>
          </cell>
          <cell r="S154">
            <v>2.6146030208643487E-6</v>
          </cell>
          <cell r="AB154">
            <v>1.4997002848980633E-8</v>
          </cell>
        </row>
        <row r="155">
          <cell r="B155" t="str">
            <v>8</v>
          </cell>
          <cell r="J155">
            <v>1.9643638794972949E-6</v>
          </cell>
          <cell r="S155">
            <v>5.9992713269373223E-6</v>
          </cell>
          <cell r="AB155">
            <v>1.6396294503027494E-8</v>
          </cell>
        </row>
        <row r="156">
          <cell r="B156" t="str">
            <v>24</v>
          </cell>
          <cell r="J156">
            <v>1.7046754797364372E-6</v>
          </cell>
          <cell r="S156">
            <v>3.4030364699918415E-5</v>
          </cell>
          <cell r="AB156">
            <v>1.1029134617150335E-8</v>
          </cell>
        </row>
        <row r="157">
          <cell r="B157" t="str">
            <v>48</v>
          </cell>
          <cell r="J157">
            <v>1.6595707895218045E-6</v>
          </cell>
          <cell r="S157">
            <v>5.6044006729718599E-4</v>
          </cell>
          <cell r="AB157">
            <v>5.154891516940409E-9</v>
          </cell>
        </row>
        <row r="158">
          <cell r="B158" t="str">
            <v>72</v>
          </cell>
          <cell r="J158">
            <v>2.9133257732464641E-6</v>
          </cell>
          <cell r="S158">
            <v>7.7946843968461762E-3</v>
          </cell>
          <cell r="AB158">
            <v>2.8051140951405779E-9</v>
          </cell>
        </row>
        <row r="164">
          <cell r="J164">
            <v>1.0567695175818972E-8</v>
          </cell>
          <cell r="S164">
            <v>1.2762477635087371E-8</v>
          </cell>
          <cell r="AB164">
            <v>1.6177359946528433E-8</v>
          </cell>
        </row>
        <row r="165">
          <cell r="J165">
            <v>7.3942519377653907E-9</v>
          </cell>
          <cell r="S165">
            <v>1.1653111346741335E-8</v>
          </cell>
          <cell r="AB165">
            <v>1.4997002848980633E-8</v>
          </cell>
        </row>
        <row r="166">
          <cell r="J166">
            <v>9.5615748608603595E-9</v>
          </cell>
          <cell r="S166">
            <v>1.1153689909240008E-8</v>
          </cell>
          <cell r="AB166">
            <v>1.6396294503027494E-8</v>
          </cell>
        </row>
        <row r="167">
          <cell r="J167">
            <v>9.8376526613088521E-9</v>
          </cell>
          <cell r="S167">
            <v>1.0611525414925996E-5</v>
          </cell>
          <cell r="AB167">
            <v>1.1029134617150335E-8</v>
          </cell>
        </row>
        <row r="168">
          <cell r="J168">
            <v>2.7501136099418785E-6</v>
          </cell>
          <cell r="S168">
            <v>1.710274661818666E-4</v>
          </cell>
          <cell r="AB168">
            <v>5.154891516940409E-9</v>
          </cell>
        </row>
        <row r="169">
          <cell r="J169">
            <v>1.9365508308140029E-6</v>
          </cell>
          <cell r="S169">
            <v>2.0081019209166463E-3</v>
          </cell>
          <cell r="AB169">
            <v>2.8051140951405779E-9</v>
          </cell>
        </row>
        <row r="175">
          <cell r="J175">
            <v>1.0567695175818972E-8</v>
          </cell>
          <cell r="S175">
            <v>3.4505847237734329E-7</v>
          </cell>
          <cell r="AB175">
            <v>1.6177359946528433E-8</v>
          </cell>
        </row>
        <row r="176">
          <cell r="J176">
            <v>5.8929379296886852E-7</v>
          </cell>
          <cell r="S176">
            <v>2.6366724709743454E-6</v>
          </cell>
          <cell r="AB176">
            <v>1.3979237863166091E-6</v>
          </cell>
        </row>
        <row r="177">
          <cell r="J177">
            <v>8.2702668740975601E-7</v>
          </cell>
          <cell r="S177">
            <v>1.1153689909240008E-8</v>
          </cell>
          <cell r="AB177">
            <v>1.6396294503027494E-8</v>
          </cell>
        </row>
        <row r="178">
          <cell r="J178">
            <v>1.7540136971188907E-6</v>
          </cell>
          <cell r="S178">
            <v>1.3919524269629869E-5</v>
          </cell>
          <cell r="AB178">
            <v>7.4239098254446672E-7</v>
          </cell>
        </row>
        <row r="179">
          <cell r="J179">
            <v>3.0251441299626952E-6</v>
          </cell>
          <cell r="S179">
            <v>1.6418565720122846E-4</v>
          </cell>
          <cell r="AB179">
            <v>1.1149862535024429E-6</v>
          </cell>
        </row>
        <row r="180">
          <cell r="J180">
            <v>5.6835672145047206E-6</v>
          </cell>
          <cell r="S180">
            <v>2.3612648400843997E-3</v>
          </cell>
          <cell r="AB180">
            <v>6.77801322551545E-7</v>
          </cell>
        </row>
        <row r="186">
          <cell r="J186">
            <v>5.9585340958409905E-7</v>
          </cell>
          <cell r="S186">
            <v>4.7872132992217053E-7</v>
          </cell>
          <cell r="AB186">
            <v>1.6177359946528433E-8</v>
          </cell>
        </row>
        <row r="187">
          <cell r="J187">
            <v>6.589279649275599E-7</v>
          </cell>
          <cell r="S187">
            <v>4.4709123616780977E-7</v>
          </cell>
          <cell r="AB187">
            <v>1.4997002848980633E-8</v>
          </cell>
        </row>
        <row r="188">
          <cell r="J188">
            <v>1.3990695999087046E-6</v>
          </cell>
          <cell r="S188">
            <v>6.6976428862508742E-7</v>
          </cell>
          <cell r="AB188">
            <v>1.6396294503027494E-8</v>
          </cell>
        </row>
        <row r="189">
          <cell r="J189">
            <v>1.2943716694768136E-6</v>
          </cell>
          <cell r="S189">
            <v>2.015310048644676E-6</v>
          </cell>
          <cell r="AB189">
            <v>1.1029134617150335E-8</v>
          </cell>
        </row>
        <row r="190">
          <cell r="J190">
            <v>2.4433623200355058E-6</v>
          </cell>
          <cell r="S190">
            <v>1.5496346371635711E-5</v>
          </cell>
          <cell r="AB190">
            <v>1.9540399525365275E-7</v>
          </cell>
        </row>
        <row r="191">
          <cell r="J191">
            <v>3.1123101339095436E-6</v>
          </cell>
          <cell r="S191">
            <v>2.8679896347628297E-4</v>
          </cell>
          <cell r="AB191">
            <v>1.647660543114539E-7</v>
          </cell>
        </row>
        <row r="197">
          <cell r="J197">
            <v>5.9585340958409905E-7</v>
          </cell>
          <cell r="S197">
            <v>4.7872132992217053E-7</v>
          </cell>
          <cell r="AB197">
            <v>1.6177359946528433E-8</v>
          </cell>
        </row>
        <row r="198">
          <cell r="J198">
            <v>6.589279649275599E-7</v>
          </cell>
          <cell r="S198">
            <v>1.8355671983160426E-7</v>
          </cell>
          <cell r="AB198">
            <v>1.4997002848980633E-8</v>
          </cell>
        </row>
        <row r="199">
          <cell r="J199">
            <v>1.3990695999087046E-6</v>
          </cell>
          <cell r="S199">
            <v>6.6976428862508742E-7</v>
          </cell>
          <cell r="AB199">
            <v>1.6396294503027494E-8</v>
          </cell>
        </row>
        <row r="200">
          <cell r="J200">
            <v>1.9516341621945255E-6</v>
          </cell>
          <cell r="S200">
            <v>1.3367482575870428E-6</v>
          </cell>
          <cell r="AB200">
            <v>1.1029134617150335E-8</v>
          </cell>
        </row>
        <row r="201">
          <cell r="J201">
            <v>2.3510852069870481E-6</v>
          </cell>
          <cell r="S201">
            <v>2.0824120151948103E-5</v>
          </cell>
          <cell r="AB201">
            <v>9.0874305001161089E-8</v>
          </cell>
        </row>
        <row r="202">
          <cell r="J202">
            <v>1.9188640678974265E-6</v>
          </cell>
          <cell r="S202">
            <v>4.4468431578114438E-4</v>
          </cell>
          <cell r="AB202">
            <v>1.647660543114539E-7</v>
          </cell>
        </row>
        <row r="208">
          <cell r="J208">
            <v>1.8553175006229961E-6</v>
          </cell>
          <cell r="S208">
            <v>1.1834882456923389E-6</v>
          </cell>
          <cell r="AB208">
            <v>1.6177359946528433E-8</v>
          </cell>
        </row>
        <row r="209">
          <cell r="J209">
            <v>1.402181566749161E-6</v>
          </cell>
          <cell r="S209">
            <v>1.3318644003319498E-6</v>
          </cell>
          <cell r="AB209">
            <v>1.4997002848980633E-8</v>
          </cell>
        </row>
        <row r="210">
          <cell r="J210">
            <v>2.1996536050647294E-6</v>
          </cell>
          <cell r="S210">
            <v>1.9121019798133074E-6</v>
          </cell>
          <cell r="AB210">
            <v>1.6396294503027494E-8</v>
          </cell>
        </row>
        <row r="211">
          <cell r="J211">
            <v>2.4585434033308962E-6</v>
          </cell>
          <cell r="S211">
            <v>3.4835409423104705E-6</v>
          </cell>
          <cell r="AB211">
            <v>8.4079455097505074E-7</v>
          </cell>
        </row>
        <row r="212">
          <cell r="J212">
            <v>5.9456012400638652E-6</v>
          </cell>
          <cell r="S212">
            <v>4.855386183476626E-5</v>
          </cell>
          <cell r="AB212">
            <v>1.3261649642218772E-6</v>
          </cell>
        </row>
        <row r="213">
          <cell r="J213">
            <v>8.2161389927063594E-6</v>
          </cell>
          <cell r="S213">
            <v>7.2776412467624404E-4</v>
          </cell>
          <cell r="AB213">
            <v>8.5932020624692609E-7</v>
          </cell>
        </row>
        <row r="219">
          <cell r="J219">
            <v>1.3245063477618706E-6</v>
          </cell>
          <cell r="S219">
            <v>1.1834882456923389E-6</v>
          </cell>
          <cell r="AB219">
            <v>1.6177359946528433E-8</v>
          </cell>
        </row>
        <row r="220">
          <cell r="J220">
            <v>1.3795975183921853E-6</v>
          </cell>
          <cell r="S220">
            <v>2.152220904001273E-6</v>
          </cell>
          <cell r="AB220">
            <v>8.709351459855816E-7</v>
          </cell>
        </row>
        <row r="221">
          <cell r="J221">
            <v>2.0158437935662438E-6</v>
          </cell>
          <cell r="S221">
            <v>1.9121019798133074E-6</v>
          </cell>
          <cell r="AB221">
            <v>1.6396294503027494E-8</v>
          </cell>
        </row>
        <row r="222">
          <cell r="J222">
            <v>3.055488474125015E-6</v>
          </cell>
          <cell r="S222">
            <v>2.6214850286810129E-6</v>
          </cell>
          <cell r="AB222">
            <v>8.4079455097505074E-7</v>
          </cell>
        </row>
        <row r="223">
          <cell r="J223">
            <v>5.2706276493005762E-6</v>
          </cell>
          <cell r="S223">
            <v>4.855386183476626E-5</v>
          </cell>
          <cell r="AB223">
            <v>8.7894317271702787E-7</v>
          </cell>
        </row>
        <row r="224">
          <cell r="J224">
            <v>8.2161389927063594E-6</v>
          </cell>
          <cell r="S224">
            <v>6.3048686359801773E-4</v>
          </cell>
          <cell r="AB224">
            <v>4.3584156729994811E-7</v>
          </cell>
        </row>
        <row r="230">
          <cell r="J230">
            <v>1.3942400704004643E-5</v>
          </cell>
          <cell r="S230">
            <v>1.5375496816990377E-5</v>
          </cell>
          <cell r="AB230">
            <v>1.8960553920525284E-5</v>
          </cell>
        </row>
        <row r="231">
          <cell r="J231">
            <v>1.1515846859866938E-5</v>
          </cell>
          <cell r="S231">
            <v>1.6787402787220027E-5</v>
          </cell>
          <cell r="AB231">
            <v>2.1202563024853236E-5</v>
          </cell>
        </row>
        <row r="232">
          <cell r="J232">
            <v>1.9935980693370636E-5</v>
          </cell>
          <cell r="S232">
            <v>2.0122044908759025E-5</v>
          </cell>
          <cell r="AB232">
            <v>1.6956216080924541E-5</v>
          </cell>
        </row>
        <row r="233">
          <cell r="J233">
            <v>2.0415213355775382E-5</v>
          </cell>
          <cell r="S233">
            <v>4.4556167645972305E-5</v>
          </cell>
          <cell r="AB233">
            <v>2.117599323015998E-5</v>
          </cell>
        </row>
        <row r="234">
          <cell r="J234">
            <v>1.919311810989211E-5</v>
          </cell>
          <cell r="S234">
            <v>6.4300032714131438E-4</v>
          </cell>
          <cell r="AB234">
            <v>1.1890611074269795E-5</v>
          </cell>
        </row>
        <row r="235">
          <cell r="J235">
            <v>3.0429339515521508E-5</v>
          </cell>
          <cell r="S235">
            <v>1.0031937383466914E-2</v>
          </cell>
          <cell r="AB235">
            <v>5.4688547100470879E-6</v>
          </cell>
        </row>
        <row r="241">
          <cell r="J241">
            <v>4.2198237176531193E-5</v>
          </cell>
          <cell r="S241">
            <v>5.0605829525898696E-5</v>
          </cell>
          <cell r="AB241">
            <v>5.7456031108886009E-5</v>
          </cell>
        </row>
        <row r="242">
          <cell r="J242">
            <v>3.3980167670914394E-5</v>
          </cell>
          <cell r="S242">
            <v>5.467948842256013E-5</v>
          </cell>
          <cell r="AB242">
            <v>6.0923457283078482E-5</v>
          </cell>
        </row>
        <row r="243">
          <cell r="J243">
            <v>5.7688088811461773E-5</v>
          </cell>
          <cell r="S243">
            <v>5.4638564518902254E-5</v>
          </cell>
          <cell r="AB243">
            <v>4.999133016250657E-5</v>
          </cell>
        </row>
        <row r="244">
          <cell r="J244">
            <v>8.0543557586601664E-5</v>
          </cell>
          <cell r="S244">
            <v>8.3128357309620701E-5</v>
          </cell>
          <cell r="AB244">
            <v>6.386672870542524E-5</v>
          </cell>
        </row>
        <row r="245">
          <cell r="J245">
            <v>9.6745099135202078E-5</v>
          </cell>
          <cell r="S245">
            <v>9.8757365476287461E-4</v>
          </cell>
          <cell r="AB245">
            <v>5.1603826265625873E-5</v>
          </cell>
        </row>
        <row r="246">
          <cell r="J246">
            <v>1.3860491445299839E-4</v>
          </cell>
          <cell r="S246">
            <v>1.5366724775908504E-2</v>
          </cell>
          <cell r="AB246">
            <v>2.8720414239997585E-5</v>
          </cell>
        </row>
        <row r="252">
          <cell r="J252">
            <v>1.0567695175818972E-8</v>
          </cell>
          <cell r="S252">
            <v>1.2762477635087371E-8</v>
          </cell>
          <cell r="AB252">
            <v>1.6177359946528433E-8</v>
          </cell>
        </row>
        <row r="253">
          <cell r="J253">
            <v>7.3942519377653907E-9</v>
          </cell>
          <cell r="S253">
            <v>1.1653111346741335E-8</v>
          </cell>
          <cell r="AB253">
            <v>1.4997002848980633E-8</v>
          </cell>
        </row>
        <row r="254">
          <cell r="J254">
            <v>9.5615748608603595E-9</v>
          </cell>
          <cell r="S254">
            <v>1.1153689909240008E-8</v>
          </cell>
          <cell r="AB254">
            <v>1.6396294503027494E-8</v>
          </cell>
        </row>
        <row r="255">
          <cell r="J255">
            <v>9.8376526613088521E-9</v>
          </cell>
          <cell r="S255">
            <v>9.0820266348278153E-7</v>
          </cell>
          <cell r="AB255">
            <v>1.1029134617150335E-8</v>
          </cell>
        </row>
        <row r="256">
          <cell r="J256">
            <v>4.6567511294116327E-7</v>
          </cell>
          <cell r="S256">
            <v>6.5795688948207189E-5</v>
          </cell>
          <cell r="AB256">
            <v>5.154891516940409E-9</v>
          </cell>
        </row>
        <row r="257">
          <cell r="J257">
            <v>5.4788090067215383E-7</v>
          </cell>
          <cell r="S257">
            <v>7.6686294040013861E-4</v>
          </cell>
          <cell r="AB257">
            <v>2.8051140951405779E-9</v>
          </cell>
        </row>
        <row r="263">
          <cell r="J263">
            <v>1.0567695175818972E-8</v>
          </cell>
          <cell r="S263">
            <v>1.2762477635087371E-8</v>
          </cell>
          <cell r="AB263">
            <v>1.6177359946528433E-8</v>
          </cell>
        </row>
        <row r="264">
          <cell r="J264">
            <v>7.3942519377653907E-9</v>
          </cell>
          <cell r="S264">
            <v>1.1653111346741335E-8</v>
          </cell>
          <cell r="AB264">
            <v>1.4997002848980633E-8</v>
          </cell>
        </row>
        <row r="265">
          <cell r="J265">
            <v>9.5615748608603595E-9</v>
          </cell>
          <cell r="S265">
            <v>1.1153689909240008E-8</v>
          </cell>
          <cell r="AB265">
            <v>1.6396294503027494E-8</v>
          </cell>
        </row>
        <row r="266">
          <cell r="J266">
            <v>9.8376526613088521E-9</v>
          </cell>
          <cell r="S266">
            <v>1.5188749147998731E-6</v>
          </cell>
          <cell r="AB266">
            <v>1.1029134617150335E-8</v>
          </cell>
        </row>
        <row r="267">
          <cell r="J267">
            <v>7.5898994175144343E-9</v>
          </cell>
          <cell r="S267">
            <v>4.1244590887312326E-5</v>
          </cell>
          <cell r="AB267">
            <v>5.154891516940409E-9</v>
          </cell>
        </row>
        <row r="268">
          <cell r="J268">
            <v>8.8007426659026971E-7</v>
          </cell>
          <cell r="S268">
            <v>5.4004109038726614E-4</v>
          </cell>
          <cell r="AB268">
            <v>2.8051140951405779E-9</v>
          </cell>
        </row>
        <row r="274">
          <cell r="J274">
            <v>2.754843952531908E-6</v>
          </cell>
          <cell r="S274">
            <v>1.9596711779382355E-6</v>
          </cell>
          <cell r="AB274">
            <v>4.7434456394419179E-7</v>
          </cell>
        </row>
        <row r="275">
          <cell r="J275">
            <v>1.734252660674161E-6</v>
          </cell>
          <cell r="S275">
            <v>3.0042643962653557E-6</v>
          </cell>
          <cell r="AB275">
            <v>1.7164731828050363E-6</v>
          </cell>
        </row>
        <row r="276">
          <cell r="J276">
            <v>3.9434153482407187E-6</v>
          </cell>
          <cell r="S276">
            <v>1.9339659104524925E-6</v>
          </cell>
          <cell r="AB276">
            <v>4.5672669306411601E-7</v>
          </cell>
        </row>
        <row r="277">
          <cell r="J277">
            <v>6.7721636245571218E-6</v>
          </cell>
          <cell r="S277">
            <v>5.3469250538726859E-6</v>
          </cell>
          <cell r="AB277">
            <v>2.9777568640232577E-6</v>
          </cell>
        </row>
        <row r="278">
          <cell r="J278">
            <v>7.7387975809118001E-6</v>
          </cell>
          <cell r="S278">
            <v>6.0372291629173268E-5</v>
          </cell>
          <cell r="AB278">
            <v>3.7927603381608145E-6</v>
          </cell>
        </row>
        <row r="279">
          <cell r="J279">
            <v>1.1984929539433912E-5</v>
          </cell>
          <cell r="S279">
            <v>8.9610421355565363E-4</v>
          </cell>
          <cell r="AB279">
            <v>1.5837862617134747E-6</v>
          </cell>
        </row>
      </sheetData>
      <sheetData sheetId="3">
        <row r="7">
          <cell r="J7">
            <v>7.9825325142301906E-5</v>
          </cell>
          <cell r="S7">
            <v>8.4651716540304792E-5</v>
          </cell>
          <cell r="AB7">
            <v>1.0137183545008431E-4</v>
          </cell>
        </row>
        <row r="8">
          <cell r="J8">
            <v>8.2833342272045719E-5</v>
          </cell>
          <cell r="S8">
            <v>8.5267567913786062E-5</v>
          </cell>
          <cell r="AB8">
            <v>8.7014069835763532E-5</v>
          </cell>
        </row>
        <row r="9">
          <cell r="J9">
            <v>9.060268596615806E-5</v>
          </cell>
          <cell r="S9">
            <v>1.0798620375450069E-4</v>
          </cell>
          <cell r="AB9">
            <v>1.0362634406210064E-4</v>
          </cell>
        </row>
        <row r="10">
          <cell r="J10">
            <v>9.4168974334129786E-5</v>
          </cell>
          <cell r="S10">
            <v>1.143393281723252E-4</v>
          </cell>
          <cell r="AB10">
            <v>8.3499426124962201E-5</v>
          </cell>
        </row>
        <row r="11">
          <cell r="J11">
            <v>1.4401417332967064E-4</v>
          </cell>
          <cell r="S11">
            <v>1.459328013833875E-4</v>
          </cell>
          <cell r="AB11">
            <v>1.1935375983711237E-4</v>
          </cell>
        </row>
        <row r="12">
          <cell r="J12">
            <v>8.7248377079113826E-5</v>
          </cell>
          <cell r="S12">
            <v>1.1153189499463255E-4</v>
          </cell>
          <cell r="AB12">
            <v>1.0806054318304553E-4</v>
          </cell>
        </row>
        <row r="13">
          <cell r="J13">
            <v>8.9775531029242321E-5</v>
          </cell>
          <cell r="S13">
            <v>1.9010260215095016E-4</v>
          </cell>
          <cell r="AB13">
            <v>1.0259449238187601E-4</v>
          </cell>
        </row>
        <row r="14">
          <cell r="J14">
            <v>1.1597986525767762E-4</v>
          </cell>
          <cell r="S14">
            <v>1.8148200879277302E-4</v>
          </cell>
          <cell r="AB14">
            <v>5.9220564151803525E-5</v>
          </cell>
        </row>
        <row r="20">
          <cell r="J20">
            <v>2.9525423926191677E-6</v>
          </cell>
          <cell r="S20">
            <v>3.981378040985619E-6</v>
          </cell>
          <cell r="AB20">
            <v>4.9369134924521169E-6</v>
          </cell>
        </row>
        <row r="21">
          <cell r="J21">
            <v>3.8223161753080766E-6</v>
          </cell>
          <cell r="S21">
            <v>3.7189910124078916E-6</v>
          </cell>
          <cell r="AB21">
            <v>4.3930549945943769E-6</v>
          </cell>
        </row>
        <row r="22">
          <cell r="J22">
            <v>4.2910136506242042E-6</v>
          </cell>
          <cell r="S22">
            <v>6.0880937321584086E-6</v>
          </cell>
          <cell r="AB22">
            <v>5.8437646128841582E-6</v>
          </cell>
        </row>
        <row r="23">
          <cell r="J23">
            <v>4.7820630119494165E-6</v>
          </cell>
          <cell r="S23">
            <v>6.9868190436977386E-6</v>
          </cell>
          <cell r="AB23">
            <v>5.0201799685673782E-6</v>
          </cell>
        </row>
        <row r="24">
          <cell r="J24">
            <v>7.1733293785274712E-6</v>
          </cell>
          <cell r="S24">
            <v>7.0851137539237118E-6</v>
          </cell>
          <cell r="AB24">
            <v>7.0713781462504591E-6</v>
          </cell>
        </row>
        <row r="25">
          <cell r="J25">
            <v>6.1842674302319846E-6</v>
          </cell>
          <cell r="S25">
            <v>7.9810400698013761E-6</v>
          </cell>
          <cell r="AB25">
            <v>6.0642247364303497E-6</v>
          </cell>
        </row>
        <row r="26">
          <cell r="J26">
            <v>8.8139139337031382E-6</v>
          </cell>
          <cell r="S26">
            <v>1.8490196364444528E-5</v>
          </cell>
          <cell r="AB26">
            <v>6.380970529635598E-6</v>
          </cell>
        </row>
        <row r="27">
          <cell r="J27">
            <v>1.1522582111836158E-5</v>
          </cell>
          <cell r="S27">
            <v>1.0784799329602852E-5</v>
          </cell>
          <cell r="AB27">
            <v>4.3462992270578143E-6</v>
          </cell>
        </row>
        <row r="34">
          <cell r="J34">
            <v>3.6426032261908036E-5</v>
          </cell>
          <cell r="S34">
            <v>3.7060252635827068E-5</v>
          </cell>
          <cell r="AB34">
            <v>4.8654867553369102E-5</v>
          </cell>
        </row>
        <row r="35">
          <cell r="J35">
            <v>3.3121620274238639E-5</v>
          </cell>
          <cell r="S35">
            <v>3.4071000965615242E-5</v>
          </cell>
          <cell r="AB35">
            <v>3.9160169489941387E-5</v>
          </cell>
        </row>
        <row r="36">
          <cell r="J36">
            <v>3.4920690459611805E-5</v>
          </cell>
          <cell r="S36">
            <v>3.9600985003207417E-5</v>
          </cell>
          <cell r="AB36">
            <v>4.5467686060050387E-5</v>
          </cell>
        </row>
        <row r="37">
          <cell r="J37">
            <v>3.4169364690224658E-5</v>
          </cell>
          <cell r="S37">
            <v>4.2180455853285498E-5</v>
          </cell>
          <cell r="AB37">
            <v>3.6985145932627174E-5</v>
          </cell>
        </row>
        <row r="38">
          <cell r="J38">
            <v>5.8683111864467722E-5</v>
          </cell>
          <cell r="S38">
            <v>6.1138419862488387E-5</v>
          </cell>
          <cell r="AB38">
            <v>5.4000999569752434E-5</v>
          </cell>
        </row>
        <row r="39">
          <cell r="J39">
            <v>4.0736316132285298E-5</v>
          </cell>
          <cell r="S39">
            <v>5.4882781745041036E-5</v>
          </cell>
          <cell r="AB39">
            <v>6.4707193691656344E-5</v>
          </cell>
        </row>
        <row r="40">
          <cell r="J40">
            <v>4.611647674263293E-5</v>
          </cell>
          <cell r="S40">
            <v>8.8991841704996828E-5</v>
          </cell>
          <cell r="AB40">
            <v>6.3630779912742541E-5</v>
          </cell>
        </row>
        <row r="41">
          <cell r="J41">
            <v>6.6485974175598003E-5</v>
          </cell>
          <cell r="S41">
            <v>1.0052784425386843E-4</v>
          </cell>
          <cell r="AB41">
            <v>4.3241557772139953E-5</v>
          </cell>
        </row>
        <row r="48">
          <cell r="J48">
            <v>2.2352304195990837E-6</v>
          </cell>
          <cell r="S48">
            <v>2.3236353301684491E-6</v>
          </cell>
          <cell r="AB48">
            <v>2.8276912111141585E-6</v>
          </cell>
        </row>
        <row r="49">
          <cell r="J49">
            <v>1.7746719423966526E-6</v>
          </cell>
          <cell r="S49">
            <v>1.9199115713731068E-6</v>
          </cell>
          <cell r="AB49">
            <v>2.2662451630670465E-6</v>
          </cell>
        </row>
        <row r="50">
          <cell r="J50">
            <v>2.009013816551055E-6</v>
          </cell>
          <cell r="S50">
            <v>2.4876191801413599E-6</v>
          </cell>
          <cell r="AB50">
            <v>2.7629742306702033E-6</v>
          </cell>
        </row>
        <row r="51">
          <cell r="J51">
            <v>1.9584973838141625E-6</v>
          </cell>
          <cell r="S51">
            <v>2.3258564353920374E-6</v>
          </cell>
          <cell r="AB51">
            <v>1.6899661726425759E-6</v>
          </cell>
        </row>
        <row r="52">
          <cell r="J52">
            <v>3.2050016093596401E-6</v>
          </cell>
          <cell r="S52">
            <v>3.0721565726737266E-6</v>
          </cell>
          <cell r="AB52">
            <v>2.9049279221128627E-6</v>
          </cell>
        </row>
        <row r="53">
          <cell r="J53">
            <v>3.5037396710927603E-6</v>
          </cell>
          <cell r="S53">
            <v>3.8500845661849919E-6</v>
          </cell>
          <cell r="AB53">
            <v>2.9090176418701904E-6</v>
          </cell>
        </row>
        <row r="54">
          <cell r="J54">
            <v>7.7323368386812928E-6</v>
          </cell>
          <cell r="S54">
            <v>1.5626614509773466E-5</v>
          </cell>
          <cell r="AB54">
            <v>3.2301010812674077E-6</v>
          </cell>
        </row>
        <row r="55">
          <cell r="J55">
            <v>2.2719113262644547E-5</v>
          </cell>
          <cell r="S55">
            <v>2.7279999688653236E-5</v>
          </cell>
          <cell r="AB55">
            <v>2.2097321137607352E-6</v>
          </cell>
        </row>
        <row r="63">
          <cell r="J63">
            <v>3.4250948203250065E-9</v>
          </cell>
          <cell r="S63">
            <v>3.4018409674726852E-9</v>
          </cell>
          <cell r="AB63">
            <v>4.4426352059381327E-9</v>
          </cell>
        </row>
        <row r="64">
          <cell r="J64">
            <v>3.1196699464068778E-9</v>
          </cell>
          <cell r="S64">
            <v>3.0502642832857299E-9</v>
          </cell>
          <cell r="AB64">
            <v>3.97489646189696E-9</v>
          </cell>
        </row>
        <row r="65">
          <cell r="J65">
            <v>3.5420577651885963E-9</v>
          </cell>
          <cell r="S65">
            <v>3.4259955497688206E-9</v>
          </cell>
          <cell r="AB65">
            <v>4.1477151512654097E-9</v>
          </cell>
        </row>
        <row r="66">
          <cell r="J66">
            <v>2.4588561747773655E-9</v>
          </cell>
          <cell r="S66">
            <v>2.2818151981373721E-9</v>
          </cell>
          <cell r="AB66">
            <v>2.5313679522539455E-9</v>
          </cell>
        </row>
        <row r="67">
          <cell r="J67">
            <v>1.7589872862502394E-6</v>
          </cell>
          <cell r="S67">
            <v>5.7349684331012487E-6</v>
          </cell>
          <cell r="AB67">
            <v>1.8073057315999359E-9</v>
          </cell>
        </row>
        <row r="68">
          <cell r="J68">
            <v>4.6981863921073842E-6</v>
          </cell>
          <cell r="S68">
            <v>2.9529526169001698E-5</v>
          </cell>
          <cell r="AB68">
            <v>1.6166082703302697E-9</v>
          </cell>
        </row>
        <row r="69">
          <cell r="J69">
            <v>1.8921521110552666E-5</v>
          </cell>
          <cell r="S69">
            <v>2.714055620266635E-4</v>
          </cell>
          <cell r="AB69">
            <v>1.3859294771032912E-9</v>
          </cell>
        </row>
        <row r="70">
          <cell r="J70">
            <v>6.8854138906081924E-5</v>
          </cell>
          <cell r="S70">
            <v>4.4045029139239551E-4</v>
          </cell>
          <cell r="AB70">
            <v>1.1441839778269959E-9</v>
          </cell>
        </row>
        <row r="77">
          <cell r="J77">
            <v>3.4250948203250065E-9</v>
          </cell>
          <cell r="S77">
            <v>3.4018409674726852E-9</v>
          </cell>
          <cell r="AB77">
            <v>4.4426352059381327E-9</v>
          </cell>
        </row>
        <row r="78">
          <cell r="J78">
            <v>3.1196699464068778E-9</v>
          </cell>
          <cell r="S78">
            <v>3.0502642832857299E-9</v>
          </cell>
          <cell r="AB78">
            <v>3.97489646189696E-9</v>
          </cell>
        </row>
        <row r="79">
          <cell r="J79">
            <v>3.5420577651885963E-9</v>
          </cell>
          <cell r="S79">
            <v>3.4259955497688206E-9</v>
          </cell>
          <cell r="AB79">
            <v>4.1477151512654097E-9</v>
          </cell>
        </row>
        <row r="80">
          <cell r="J80">
            <v>1.2063620195499226E-7</v>
          </cell>
          <cell r="S80">
            <v>2.2818151981373721E-9</v>
          </cell>
          <cell r="AB80">
            <v>2.5313679522539455E-9</v>
          </cell>
        </row>
        <row r="81">
          <cell r="J81">
            <v>3.9836148656159504E-7</v>
          </cell>
          <cell r="S81">
            <v>6.5478159386554072E-7</v>
          </cell>
          <cell r="AB81">
            <v>1.8073057315999359E-9</v>
          </cell>
        </row>
        <row r="82">
          <cell r="J82">
            <v>7.8117237865332212E-7</v>
          </cell>
          <cell r="S82">
            <v>3.0265696921921754E-6</v>
          </cell>
          <cell r="AB82">
            <v>1.6166082703302697E-9</v>
          </cell>
        </row>
        <row r="83">
          <cell r="J83">
            <v>2.4770832458699368E-6</v>
          </cell>
          <cell r="S83">
            <v>3.7268935491333408E-5</v>
          </cell>
          <cell r="AB83">
            <v>1.3859294771032912E-9</v>
          </cell>
        </row>
        <row r="84">
          <cell r="J84">
            <v>1.1525479014235037E-5</v>
          </cell>
          <cell r="S84">
            <v>5.256977541178888E-5</v>
          </cell>
          <cell r="AB84">
            <v>1.1441839778269959E-9</v>
          </cell>
        </row>
        <row r="91">
          <cell r="J91">
            <v>3.4250948203250065E-9</v>
          </cell>
          <cell r="S91">
            <v>3.4018409674726852E-9</v>
          </cell>
          <cell r="AB91">
            <v>4.4426352059381327E-9</v>
          </cell>
        </row>
        <row r="92">
          <cell r="J92">
            <v>3.1196699464068778E-9</v>
          </cell>
          <cell r="S92">
            <v>3.0502642832857299E-9</v>
          </cell>
          <cell r="AB92">
            <v>3.97489646189696E-9</v>
          </cell>
        </row>
        <row r="93">
          <cell r="J93">
            <v>3.5420577651885963E-9</v>
          </cell>
          <cell r="S93">
            <v>3.4259955497688206E-9</v>
          </cell>
          <cell r="AB93">
            <v>4.1477151512654097E-9</v>
          </cell>
        </row>
        <row r="94">
          <cell r="J94">
            <v>3.3061300258673512E-7</v>
          </cell>
          <cell r="S94">
            <v>2.2818151981373721E-9</v>
          </cell>
          <cell r="AB94">
            <v>2.5313679522539455E-9</v>
          </cell>
        </row>
        <row r="95">
          <cell r="J95">
            <v>2.3098711157099924E-6</v>
          </cell>
          <cell r="S95">
            <v>2.6060429137831881E-6</v>
          </cell>
          <cell r="AB95">
            <v>1.8073057315999359E-9</v>
          </cell>
        </row>
        <row r="96">
          <cell r="J96">
            <v>5.8745134104237684E-6</v>
          </cell>
          <cell r="S96">
            <v>1.6914795796956274E-5</v>
          </cell>
          <cell r="AB96">
            <v>1.6166082703302697E-9</v>
          </cell>
        </row>
        <row r="97">
          <cell r="J97">
            <v>1.8899398424635447E-5</v>
          </cell>
          <cell r="S97">
            <v>1.3503814882082313E-4</v>
          </cell>
          <cell r="AB97">
            <v>1.3859294771032912E-9</v>
          </cell>
        </row>
        <row r="98">
          <cell r="J98">
            <v>7.2378979732012739E-5</v>
          </cell>
          <cell r="S98">
            <v>2.1038455967022223E-4</v>
          </cell>
          <cell r="AB98">
            <v>1.1441839778269959E-9</v>
          </cell>
        </row>
        <row r="105">
          <cell r="J105">
            <v>3.4250948203250065E-9</v>
          </cell>
          <cell r="S105">
            <v>3.4018409674726852E-9</v>
          </cell>
          <cell r="AB105">
            <v>4.4426352059381327E-9</v>
          </cell>
        </row>
        <row r="106">
          <cell r="J106">
            <v>3.1196699464068778E-9</v>
          </cell>
          <cell r="S106">
            <v>3.0502642832857299E-9</v>
          </cell>
          <cell r="AB106">
            <v>3.97489646189696E-9</v>
          </cell>
        </row>
        <row r="107">
          <cell r="J107">
            <v>3.5420577651885963E-9</v>
          </cell>
          <cell r="S107">
            <v>3.4259955497688206E-9</v>
          </cell>
          <cell r="AB107">
            <v>4.1477151512654097E-9</v>
          </cell>
        </row>
        <row r="108">
          <cell r="J108">
            <v>2.4588561747773655E-9</v>
          </cell>
          <cell r="S108">
            <v>2.2818151981373721E-9</v>
          </cell>
          <cell r="AB108">
            <v>2.5313679522539455E-9</v>
          </cell>
        </row>
        <row r="109">
          <cell r="J109">
            <v>1.674176398376282E-6</v>
          </cell>
          <cell r="S109">
            <v>3.2760194458132073E-6</v>
          </cell>
          <cell r="AB109">
            <v>1.8073057315999359E-9</v>
          </cell>
        </row>
        <row r="110">
          <cell r="J110">
            <v>4.4134495923291615E-6</v>
          </cell>
          <cell r="S110">
            <v>1.9464355745824345E-5</v>
          </cell>
          <cell r="AB110">
            <v>1.6166082703302697E-9</v>
          </cell>
        </row>
        <row r="111">
          <cell r="J111">
            <v>1.7509564140081208E-5</v>
          </cell>
          <cell r="S111">
            <v>1.4901867469558676E-4</v>
          </cell>
          <cell r="AB111">
            <v>1.3859294771032912E-9</v>
          </cell>
        </row>
        <row r="112">
          <cell r="J112">
            <v>6.7623348492050877E-5</v>
          </cell>
          <cell r="S112">
            <v>2.2408583861159922E-4</v>
          </cell>
          <cell r="AB112">
            <v>1.1441839778269959E-9</v>
          </cell>
        </row>
        <row r="119">
          <cell r="B119" t="str">
            <v>0</v>
          </cell>
          <cell r="J119">
            <v>3.4250948203250065E-9</v>
          </cell>
          <cell r="S119">
            <v>3.4018409674726852E-9</v>
          </cell>
          <cell r="AB119">
            <v>4.4426352059381327E-9</v>
          </cell>
        </row>
        <row r="120">
          <cell r="B120" t="str">
            <v>4</v>
          </cell>
          <cell r="J120">
            <v>3.1196699464068778E-9</v>
          </cell>
          <cell r="S120">
            <v>3.0502642832857299E-9</v>
          </cell>
          <cell r="AB120">
            <v>3.97489646189696E-9</v>
          </cell>
        </row>
        <row r="121">
          <cell r="B121" t="str">
            <v>8</v>
          </cell>
          <cell r="J121">
            <v>3.5420577651885963E-9</v>
          </cell>
          <cell r="S121">
            <v>3.4259955497688206E-9</v>
          </cell>
          <cell r="AB121">
            <v>4.1477151512654097E-9</v>
          </cell>
        </row>
        <row r="122">
          <cell r="B122" t="str">
            <v>24</v>
          </cell>
          <cell r="J122">
            <v>2.4588561747773655E-9</v>
          </cell>
          <cell r="S122">
            <v>2.2818151981373721E-9</v>
          </cell>
          <cell r="AB122">
            <v>2.5313679522539455E-9</v>
          </cell>
        </row>
        <row r="123">
          <cell r="B123" t="str">
            <v>48</v>
          </cell>
          <cell r="J123">
            <v>7.0359838091311843E-7</v>
          </cell>
          <cell r="S123">
            <v>2.4881024304657932E-6</v>
          </cell>
          <cell r="AB123">
            <v>1.8073057315999359E-9</v>
          </cell>
        </row>
        <row r="124">
          <cell r="B124" t="str">
            <v>72</v>
          </cell>
          <cell r="J124">
            <v>3.3483814430874851E-6</v>
          </cell>
          <cell r="S124">
            <v>1.0917959661654736E-5</v>
          </cell>
          <cell r="AB124">
            <v>1.6166082703302697E-9</v>
          </cell>
        </row>
        <row r="125">
          <cell r="B125">
            <v>96</v>
          </cell>
          <cell r="J125">
            <v>1.1595743024475402E-5</v>
          </cell>
          <cell r="S125">
            <v>1.169933875078272E-4</v>
          </cell>
          <cell r="AB125">
            <v>1.3859294771032912E-9</v>
          </cell>
        </row>
        <row r="126">
          <cell r="B126">
            <v>120</v>
          </cell>
          <cell r="J126">
            <v>4.5678521276641608E-5</v>
          </cell>
          <cell r="S126">
            <v>2.1161058436954149E-4</v>
          </cell>
          <cell r="AB126">
            <v>1.1441839778269959E-9</v>
          </cell>
        </row>
        <row r="133">
          <cell r="J133">
            <v>3.4250948203250065E-9</v>
          </cell>
          <cell r="S133">
            <v>3.4018409674726852E-9</v>
          </cell>
          <cell r="AB133">
            <v>4.4426352059381327E-9</v>
          </cell>
        </row>
        <row r="134">
          <cell r="J134">
            <v>3.1196699464068778E-9</v>
          </cell>
          <cell r="S134">
            <v>3.0502642832857299E-9</v>
          </cell>
          <cell r="AB134">
            <v>3.97489646189696E-9</v>
          </cell>
        </row>
        <row r="135">
          <cell r="J135">
            <v>3.5420577651885963E-9</v>
          </cell>
          <cell r="S135">
            <v>3.4259955497688206E-9</v>
          </cell>
          <cell r="AB135">
            <v>4.1477151512654097E-9</v>
          </cell>
        </row>
        <row r="136">
          <cell r="J136">
            <v>2.4588561747773655E-9</v>
          </cell>
          <cell r="S136">
            <v>2.2818151981373721E-9</v>
          </cell>
          <cell r="AB136">
            <v>2.5313679522539455E-9</v>
          </cell>
        </row>
        <row r="137">
          <cell r="J137">
            <v>6.4214392330458219E-7</v>
          </cell>
          <cell r="S137">
            <v>1.802960026892684E-6</v>
          </cell>
          <cell r="AB137">
            <v>1.8073057315999359E-9</v>
          </cell>
        </row>
        <row r="138">
          <cell r="J138">
            <v>2.1267824709932671E-6</v>
          </cell>
          <cell r="S138">
            <v>1.1261380781331155E-5</v>
          </cell>
          <cell r="AB138">
            <v>7.5218719717362784E-8</v>
          </cell>
        </row>
        <row r="139">
          <cell r="J139">
            <v>9.0285565305667386E-6</v>
          </cell>
          <cell r="S139">
            <v>1.0269317730563788E-4</v>
          </cell>
          <cell r="AB139">
            <v>1.3859294771032912E-9</v>
          </cell>
        </row>
        <row r="140">
          <cell r="J140">
            <v>3.6595980070009338E-5</v>
          </cell>
          <cell r="S140">
            <v>1.451866257900347E-4</v>
          </cell>
          <cell r="AB140">
            <v>1.1441839778269959E-9</v>
          </cell>
        </row>
        <row r="147">
          <cell r="J147">
            <v>3.4250948203250065E-9</v>
          </cell>
          <cell r="S147">
            <v>3.4018409674726852E-9</v>
          </cell>
          <cell r="AB147">
            <v>4.4426352059381327E-9</v>
          </cell>
        </row>
        <row r="148">
          <cell r="J148">
            <v>3.1196699464068778E-9</v>
          </cell>
          <cell r="S148">
            <v>3.0502642832857299E-9</v>
          </cell>
          <cell r="AB148">
            <v>3.97489646189696E-9</v>
          </cell>
        </row>
        <row r="149">
          <cell r="J149">
            <v>3.5420577651885963E-9</v>
          </cell>
          <cell r="S149">
            <v>3.4259955497688206E-9</v>
          </cell>
          <cell r="AB149">
            <v>4.1477151512654097E-9</v>
          </cell>
        </row>
        <row r="150">
          <cell r="J150">
            <v>2.4588561747773655E-9</v>
          </cell>
          <cell r="S150">
            <v>2.2818151981373721E-9</v>
          </cell>
          <cell r="AB150">
            <v>2.5313679522539455E-9</v>
          </cell>
        </row>
        <row r="151">
          <cell r="J151">
            <v>4.4582936617833419E-6</v>
          </cell>
          <cell r="S151">
            <v>3.4109692321534839E-6</v>
          </cell>
          <cell r="AB151">
            <v>1.8073057315999359E-9</v>
          </cell>
        </row>
        <row r="152">
          <cell r="J152">
            <v>8.6503126367406826E-6</v>
          </cell>
          <cell r="S152">
            <v>1.1843781856726882E-5</v>
          </cell>
          <cell r="AB152">
            <v>1.6166082703302697E-9</v>
          </cell>
        </row>
        <row r="153">
          <cell r="J153">
            <v>3.1299404312856516E-5</v>
          </cell>
          <cell r="S153">
            <v>1.4869724235573912E-4</v>
          </cell>
          <cell r="AB153">
            <v>1.3859294771032912E-9</v>
          </cell>
        </row>
        <row r="154">
          <cell r="J154">
            <v>1.2080090290608576E-4</v>
          </cell>
          <cell r="S154">
            <v>2.3211115408639291E-4</v>
          </cell>
          <cell r="AB154">
            <v>1.1441839778269959E-9</v>
          </cell>
        </row>
        <row r="160">
          <cell r="J160">
            <v>3.4250948203250065E-9</v>
          </cell>
          <cell r="S160">
            <v>3.4018409674726852E-9</v>
          </cell>
          <cell r="AB160">
            <v>4.4426352059381327E-9</v>
          </cell>
        </row>
        <row r="161">
          <cell r="J161">
            <v>3.1196699464068778E-9</v>
          </cell>
          <cell r="S161">
            <v>3.0502642832857299E-9</v>
          </cell>
          <cell r="AB161">
            <v>3.97489646189696E-9</v>
          </cell>
        </row>
        <row r="162">
          <cell r="J162">
            <v>3.5420577651885963E-9</v>
          </cell>
          <cell r="S162">
            <v>3.4259955497688206E-9</v>
          </cell>
          <cell r="AB162">
            <v>4.1477151512654097E-9</v>
          </cell>
        </row>
        <row r="163">
          <cell r="J163">
            <v>2.4588561747773655E-9</v>
          </cell>
          <cell r="S163">
            <v>2.2818151981373721E-9</v>
          </cell>
          <cell r="AB163">
            <v>2.5313679522539455E-9</v>
          </cell>
        </row>
        <row r="164">
          <cell r="J164">
            <v>2.9284682406119749E-6</v>
          </cell>
          <cell r="S164">
            <v>1.4309385476826005E-6</v>
          </cell>
          <cell r="AB164">
            <v>1.8073057315999359E-9</v>
          </cell>
        </row>
        <row r="165">
          <cell r="J165">
            <v>9.7354605447486444E-6</v>
          </cell>
          <cell r="S165">
            <v>1.3103892896780144E-5</v>
          </cell>
          <cell r="AB165">
            <v>1.6166082703302697E-9</v>
          </cell>
        </row>
        <row r="166">
          <cell r="J166">
            <v>4.1858433906170839E-5</v>
          </cell>
          <cell r="S166">
            <v>1.1804614197453265E-4</v>
          </cell>
          <cell r="AB166">
            <v>1.3859294771032912E-9</v>
          </cell>
        </row>
        <row r="167">
          <cell r="J167">
            <v>1.3925048615586114E-4</v>
          </cell>
          <cell r="S167">
            <v>1.5299737155429264E-4</v>
          </cell>
          <cell r="AB167">
            <v>1.1441839778269959E-9</v>
          </cell>
        </row>
        <row r="173">
          <cell r="J173">
            <v>4.6476575053067571E-7</v>
          </cell>
          <cell r="S173">
            <v>7.7056555166953429E-7</v>
          </cell>
          <cell r="AB173">
            <v>4.4426352059381327E-9</v>
          </cell>
        </row>
        <row r="174">
          <cell r="J174">
            <v>5.6937950216116599E-7</v>
          </cell>
          <cell r="S174">
            <v>5.8752994962333959E-7</v>
          </cell>
          <cell r="AB174">
            <v>1.272802848483497E-7</v>
          </cell>
        </row>
        <row r="175">
          <cell r="J175">
            <v>5.6784121467082118E-7</v>
          </cell>
          <cell r="S175">
            <v>8.7710258479962662E-7</v>
          </cell>
          <cell r="AB175">
            <v>2.2558655126168927E-7</v>
          </cell>
        </row>
        <row r="176">
          <cell r="J176">
            <v>7.628583568552416E-7</v>
          </cell>
          <cell r="S176">
            <v>1.2413789023064345E-6</v>
          </cell>
          <cell r="AB176">
            <v>1.6942550631508271E-7</v>
          </cell>
        </row>
        <row r="177">
          <cell r="J177">
            <v>8.4011786816359339E-6</v>
          </cell>
          <cell r="S177">
            <v>2.2125777411776757E-5</v>
          </cell>
          <cell r="AB177">
            <v>4.8680695169732004E-7</v>
          </cell>
        </row>
        <row r="178">
          <cell r="J178">
            <v>2.4353310295081993E-5</v>
          </cell>
          <cell r="S178">
            <v>1.0086380392450586E-4</v>
          </cell>
          <cell r="AB178">
            <v>3.8958959601974275E-7</v>
          </cell>
        </row>
        <row r="179">
          <cell r="J179">
            <v>9.8804130299130411E-5</v>
          </cell>
          <cell r="S179">
            <v>9.7393227197747597E-4</v>
          </cell>
          <cell r="AB179">
            <v>2.20240109915615E-7</v>
          </cell>
        </row>
        <row r="180">
          <cell r="J180">
            <v>3.6629468903599463E-4</v>
          </cell>
          <cell r="S180">
            <v>1.6815529358771954E-3</v>
          </cell>
          <cell r="AB180">
            <v>1.9956202217245591E-7</v>
          </cell>
        </row>
        <row r="187">
          <cell r="J187">
            <v>6.6257951575553352E-7</v>
          </cell>
          <cell r="S187">
            <v>8.4054426043076663E-7</v>
          </cell>
          <cell r="AB187">
            <v>4.4426352059381327E-9</v>
          </cell>
        </row>
        <row r="188">
          <cell r="J188">
            <v>6.8684868906791759E-7</v>
          </cell>
          <cell r="S188">
            <v>6.7645244866766026E-7</v>
          </cell>
          <cell r="AB188">
            <v>8.5618734717466654E-8</v>
          </cell>
        </row>
        <row r="189">
          <cell r="J189">
            <v>8.3238147156450424E-7</v>
          </cell>
          <cell r="S189">
            <v>1.0656923184679488E-6</v>
          </cell>
          <cell r="AB189">
            <v>4.1477151512654097E-9</v>
          </cell>
        </row>
        <row r="190">
          <cell r="J190">
            <v>1.6590579644358691E-6</v>
          </cell>
          <cell r="S190">
            <v>1.3862847194356961E-6</v>
          </cell>
          <cell r="AB190">
            <v>2.5313679522539455E-9</v>
          </cell>
        </row>
        <row r="191">
          <cell r="J191">
            <v>1.6921537872603644E-5</v>
          </cell>
          <cell r="S191">
            <v>3.635862798357819E-5</v>
          </cell>
          <cell r="AB191">
            <v>1.8073057315999359E-9</v>
          </cell>
        </row>
        <row r="192">
          <cell r="J192">
            <v>4.9043807668316143E-5</v>
          </cell>
          <cell r="S192">
            <v>1.7812799514178775E-4</v>
          </cell>
          <cell r="AB192">
            <v>1.6166082703302697E-9</v>
          </cell>
        </row>
        <row r="193">
          <cell r="J193">
            <v>2.0498826565745984E-4</v>
          </cell>
          <cell r="S193">
            <v>1.4842361314464532E-3</v>
          </cell>
          <cell r="AB193">
            <v>1.3859294771032912E-9</v>
          </cell>
        </row>
        <row r="194">
          <cell r="J194">
            <v>8.262400509722078E-4</v>
          </cell>
          <cell r="S194">
            <v>2.6912920105262848E-3</v>
          </cell>
          <cell r="AB194">
            <v>1.1441839778269959E-9</v>
          </cell>
        </row>
        <row r="201">
          <cell r="J201">
            <v>3.4487657728772934E-7</v>
          </cell>
          <cell r="S201">
            <v>4.61352408759208E-7</v>
          </cell>
          <cell r="AB201">
            <v>1.181476204891333E-7</v>
          </cell>
        </row>
        <row r="202">
          <cell r="J202">
            <v>2.8769652280693419E-7</v>
          </cell>
          <cell r="S202">
            <v>3.4714223146921085E-7</v>
          </cell>
          <cell r="AB202">
            <v>1.0772483036370452E-7</v>
          </cell>
        </row>
        <row r="203">
          <cell r="J203">
            <v>3.5411975245144024E-7</v>
          </cell>
          <cell r="S203">
            <v>5.8892646648103749E-7</v>
          </cell>
          <cell r="AB203">
            <v>4.9581770076533629E-8</v>
          </cell>
        </row>
        <row r="204">
          <cell r="J204">
            <v>4.6666711512302434E-7</v>
          </cell>
          <cell r="S204">
            <v>6.4855965064511298E-7</v>
          </cell>
          <cell r="AB204">
            <v>1.4566491916483878E-7</v>
          </cell>
        </row>
        <row r="205">
          <cell r="J205">
            <v>4.6643383753637214E-6</v>
          </cell>
          <cell r="S205">
            <v>1.1821121939164796E-5</v>
          </cell>
          <cell r="AB205">
            <v>1.9083698694543208E-7</v>
          </cell>
        </row>
        <row r="206">
          <cell r="J206">
            <v>1.5521808593752891E-5</v>
          </cell>
          <cell r="S206">
            <v>4.7467295354774429E-5</v>
          </cell>
          <cell r="AB206">
            <v>2.1117902351427165E-7</v>
          </cell>
        </row>
        <row r="207">
          <cell r="J207">
            <v>5.4526994360281959E-5</v>
          </cell>
          <cell r="S207">
            <v>4.8055788564633177E-4</v>
          </cell>
          <cell r="AB207">
            <v>9.5453513769509034E-8</v>
          </cell>
        </row>
        <row r="208">
          <cell r="J208">
            <v>2.5870277286533068E-4</v>
          </cell>
          <cell r="S208">
            <v>9.4060896606453946E-4</v>
          </cell>
          <cell r="AB208">
            <v>1.1441839778269959E-9</v>
          </cell>
        </row>
        <row r="215">
          <cell r="J215">
            <v>3.4250948203250065E-9</v>
          </cell>
          <cell r="S215">
            <v>3.4018409674726852E-9</v>
          </cell>
          <cell r="AB215">
            <v>4.4426352059381327E-9</v>
          </cell>
        </row>
        <row r="216">
          <cell r="J216">
            <v>3.1196699464068778E-9</v>
          </cell>
          <cell r="S216">
            <v>3.0502642832857299E-9</v>
          </cell>
          <cell r="AB216">
            <v>3.97489646189696E-9</v>
          </cell>
        </row>
        <row r="217">
          <cell r="J217">
            <v>3.5420577651885963E-9</v>
          </cell>
          <cell r="S217">
            <v>4.2698268166735716E-7</v>
          </cell>
          <cell r="AB217">
            <v>1.1997219219864415E-7</v>
          </cell>
        </row>
        <row r="218">
          <cell r="J218">
            <v>8.5278630608036638E-7</v>
          </cell>
          <cell r="S218">
            <v>3.3945184919371704E-7</v>
          </cell>
          <cell r="AB218">
            <v>2.5313679522539455E-9</v>
          </cell>
        </row>
        <row r="219">
          <cell r="J219">
            <v>7.6269890439924094E-6</v>
          </cell>
          <cell r="S219">
            <v>8.5437056458202397E-6</v>
          </cell>
          <cell r="AB219">
            <v>1.8073057315999359E-9</v>
          </cell>
        </row>
        <row r="220">
          <cell r="J220">
            <v>2.509817716721416E-5</v>
          </cell>
          <cell r="S220">
            <v>4.0153164816900301E-5</v>
          </cell>
          <cell r="AB220">
            <v>1.6166082703302697E-9</v>
          </cell>
        </row>
        <row r="221">
          <cell r="J221">
            <v>1.1635625666023219E-4</v>
          </cell>
          <cell r="S221">
            <v>3.8371924826998403E-4</v>
          </cell>
          <cell r="AB221">
            <v>1.3859294771032912E-9</v>
          </cell>
        </row>
        <row r="222">
          <cell r="J222">
            <v>3.6237454154570362E-4</v>
          </cell>
          <cell r="S222">
            <v>6.8294390218978629E-4</v>
          </cell>
          <cell r="AB222">
            <v>1.1441839778269959E-9</v>
          </cell>
        </row>
        <row r="229">
          <cell r="J229">
            <v>2.1756951813528782E-7</v>
          </cell>
          <cell r="S229">
            <v>3.4018409674726852E-9</v>
          </cell>
          <cell r="AB229">
            <v>4.4426352059381327E-9</v>
          </cell>
        </row>
        <row r="230">
          <cell r="J230">
            <v>3.1196699464068778E-9</v>
          </cell>
          <cell r="S230">
            <v>3.0502642832857299E-9</v>
          </cell>
          <cell r="AB230">
            <v>3.97489646189696E-9</v>
          </cell>
        </row>
        <row r="231">
          <cell r="J231">
            <v>2.5894384292258519E-7</v>
          </cell>
          <cell r="S231">
            <v>3.4259955497688206E-9</v>
          </cell>
          <cell r="AB231">
            <v>4.1477151512654097E-9</v>
          </cell>
        </row>
        <row r="232">
          <cell r="J232">
            <v>2.8042307473724879E-7</v>
          </cell>
          <cell r="S232">
            <v>3.313781711957485E-7</v>
          </cell>
          <cell r="AB232">
            <v>2.5313679522539455E-9</v>
          </cell>
        </row>
        <row r="233">
          <cell r="J233">
            <v>3.3539230855643653E-6</v>
          </cell>
          <cell r="S233">
            <v>1.5864459235333813E-6</v>
          </cell>
          <cell r="AB233">
            <v>1.8073057315999359E-9</v>
          </cell>
        </row>
        <row r="234">
          <cell r="J234">
            <v>9.5305922133092774E-6</v>
          </cell>
          <cell r="S234">
            <v>7.6436553385134762E-6</v>
          </cell>
          <cell r="AB234">
            <v>3.9754715932979241E-7</v>
          </cell>
        </row>
        <row r="235">
          <cell r="J235">
            <v>3.5873896087839856E-5</v>
          </cell>
          <cell r="S235">
            <v>6.9550896097784961E-5</v>
          </cell>
          <cell r="AB235">
            <v>3.9019000303004001E-7</v>
          </cell>
        </row>
        <row r="236">
          <cell r="J236">
            <v>1.3061173303678664E-4</v>
          </cell>
          <cell r="S236">
            <v>1.0264262858563179E-4</v>
          </cell>
          <cell r="AB236">
            <v>2.4149013974176682E-7</v>
          </cell>
        </row>
        <row r="242">
          <cell r="J242">
            <v>2.7302692980489502E-6</v>
          </cell>
          <cell r="S242">
            <v>2.9190473734371161E-6</v>
          </cell>
          <cell r="AB242">
            <v>2.2731272467003614E-6</v>
          </cell>
        </row>
        <row r="243">
          <cell r="J243">
            <v>2.8536853591500233E-6</v>
          </cell>
          <cell r="S243">
            <v>2.4012979036318471E-6</v>
          </cell>
          <cell r="AB243">
            <v>2.0591764503057878E-6</v>
          </cell>
        </row>
        <row r="244">
          <cell r="J244">
            <v>3.4324322863818221E-6</v>
          </cell>
          <cell r="S244">
            <v>4.0191383936401663E-6</v>
          </cell>
          <cell r="AB244">
            <v>2.6332795976780285E-6</v>
          </cell>
        </row>
        <row r="245">
          <cell r="J245">
            <v>5.1546400500466232E-6</v>
          </cell>
          <cell r="S245">
            <v>5.2688995373569498E-6</v>
          </cell>
          <cell r="AB245">
            <v>2.6898232943440822E-6</v>
          </cell>
        </row>
        <row r="246">
          <cell r="J246">
            <v>3.143066851557239E-5</v>
          </cell>
          <cell r="S246">
            <v>2.1749936250657857E-5</v>
          </cell>
          <cell r="AB246">
            <v>6.3872999690518994E-6</v>
          </cell>
        </row>
        <row r="247">
          <cell r="J247">
            <v>1.0253585873307863E-4</v>
          </cell>
          <cell r="S247">
            <v>1.4320851849424651E-4</v>
          </cell>
          <cell r="AB247">
            <v>5.7590327341980556E-6</v>
          </cell>
        </row>
        <row r="248">
          <cell r="J248">
            <v>4.39012884403135E-4</v>
          </cell>
          <cell r="S248">
            <v>1.5820606787737628E-3</v>
          </cell>
          <cell r="AB248">
            <v>5.0053131922643604E-6</v>
          </cell>
        </row>
        <row r="249">
          <cell r="J249">
            <v>1.8337039549895201E-3</v>
          </cell>
          <cell r="S249">
            <v>2.7369564386866261E-3</v>
          </cell>
          <cell r="AB249">
            <v>2.7888042831595826E-6</v>
          </cell>
        </row>
        <row r="255">
          <cell r="J255">
            <v>1.3660518281419236E-7</v>
          </cell>
          <cell r="S255">
            <v>8.2210079870898923E-8</v>
          </cell>
          <cell r="AB255">
            <v>4.4426352059381327E-9</v>
          </cell>
        </row>
        <row r="256">
          <cell r="J256">
            <v>2.6200561892956661E-7</v>
          </cell>
          <cell r="S256">
            <v>2.1912135943142715E-7</v>
          </cell>
          <cell r="AB256">
            <v>8.3620174105473892E-8</v>
          </cell>
        </row>
        <row r="257">
          <cell r="J257">
            <v>4.029162174583336E-7</v>
          </cell>
          <cell r="S257">
            <v>1.9937071064947228E-7</v>
          </cell>
          <cell r="AB257">
            <v>2.5749483444715719E-7</v>
          </cell>
        </row>
        <row r="258">
          <cell r="J258">
            <v>5.0100278033496868E-7</v>
          </cell>
          <cell r="S258">
            <v>2.6437033109277257E-7</v>
          </cell>
          <cell r="AB258">
            <v>3.9899336904665589E-7</v>
          </cell>
        </row>
        <row r="259">
          <cell r="J259">
            <v>3.2248952615600581E-6</v>
          </cell>
          <cell r="S259">
            <v>9.6515321619771782E-7</v>
          </cell>
          <cell r="AB259">
            <v>3.1081113477095891E-7</v>
          </cell>
        </row>
        <row r="260">
          <cell r="J260">
            <v>8.7870650924942261E-6</v>
          </cell>
          <cell r="S260">
            <v>3.4010401093785533E-6</v>
          </cell>
          <cell r="AB260">
            <v>3.0474169224431772E-7</v>
          </cell>
        </row>
        <row r="261">
          <cell r="J261">
            <v>3.3939059328349736E-5</v>
          </cell>
          <cell r="S261">
            <v>3.5555677108774764E-5</v>
          </cell>
          <cell r="AB261">
            <v>2.9053813121810326E-7</v>
          </cell>
        </row>
        <row r="262">
          <cell r="J262">
            <v>1.1216461593991294E-4</v>
          </cell>
          <cell r="S262">
            <v>4.2243284027236418E-5</v>
          </cell>
          <cell r="AB262">
            <v>1.1441839778269959E-9</v>
          </cell>
        </row>
        <row r="268">
          <cell r="J268">
            <v>2.8978120104784006E-7</v>
          </cell>
          <cell r="S268">
            <v>3.9523679271692402E-7</v>
          </cell>
          <cell r="AB268">
            <v>1.2051389337928362E-7</v>
          </cell>
        </row>
        <row r="269">
          <cell r="J269">
            <v>5.0682420240608197E-7</v>
          </cell>
          <cell r="S269">
            <v>4.6832260495273802E-7</v>
          </cell>
          <cell r="AB269">
            <v>2.1749359854791263E-7</v>
          </cell>
        </row>
        <row r="270">
          <cell r="J270">
            <v>3.7475108423438519E-7</v>
          </cell>
          <cell r="S270">
            <v>4.8428675636074783E-7</v>
          </cell>
          <cell r="AB270">
            <v>2.2002341392531163E-7</v>
          </cell>
        </row>
        <row r="271">
          <cell r="J271">
            <v>3.5951120077351735E-7</v>
          </cell>
          <cell r="S271">
            <v>1.1392953728782376E-6</v>
          </cell>
          <cell r="AB271">
            <v>4.354709833872995E-7</v>
          </cell>
        </row>
        <row r="272">
          <cell r="J272">
            <v>1.7787066446727932E-6</v>
          </cell>
          <cell r="S272">
            <v>4.654553489776279E-6</v>
          </cell>
          <cell r="AB272">
            <v>1.1322405774065062E-6</v>
          </cell>
        </row>
        <row r="273">
          <cell r="J273">
            <v>9.6413781251455557E-6</v>
          </cell>
          <cell r="S273">
            <v>5.5555437471205412E-5</v>
          </cell>
          <cell r="AB273">
            <v>1.3620925041107353E-6</v>
          </cell>
        </row>
        <row r="274">
          <cell r="J274">
            <v>7.5424334530926467E-5</v>
          </cell>
          <cell r="S274">
            <v>1.3437666780942736E-3</v>
          </cell>
          <cell r="AB274">
            <v>1.8873180672735189E-6</v>
          </cell>
        </row>
        <row r="275">
          <cell r="J275">
            <v>3.1053500378681621E-4</v>
          </cell>
          <cell r="S275">
            <v>2.0942820452684733E-3</v>
          </cell>
          <cell r="AB275">
            <v>9.9811278083883537E-7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workbookViewId="0">
      <selection activeCell="T13" sqref="T13"/>
    </sheetView>
  </sheetViews>
  <sheetFormatPr defaultRowHeight="15" x14ac:dyDescent="0.25"/>
  <cols>
    <col min="1" max="1" width="10.140625" customWidth="1"/>
    <col min="12" max="12" width="6.140625" customWidth="1"/>
    <col min="13" max="13" width="9.140625" hidden="1" customWidth="1"/>
  </cols>
  <sheetData>
    <row r="2" spans="1:15" x14ac:dyDescent="0.25">
      <c r="B2" s="138" t="s">
        <v>72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4" spans="1:15" x14ac:dyDescent="0.25">
      <c r="A4" s="1" t="s">
        <v>20</v>
      </c>
      <c r="B4" s="1"/>
      <c r="C4" s="5" t="s">
        <v>0</v>
      </c>
      <c r="D4" s="2"/>
      <c r="E4" s="5" t="s">
        <v>4</v>
      </c>
      <c r="F4" s="3"/>
      <c r="G4" s="5" t="s">
        <v>5</v>
      </c>
      <c r="I4" s="9" t="s">
        <v>6</v>
      </c>
    </row>
    <row r="5" spans="1:15" x14ac:dyDescent="0.25">
      <c r="A5" s="4"/>
      <c r="C5" s="12" t="s">
        <v>1</v>
      </c>
      <c r="D5" s="12"/>
      <c r="E5" s="12" t="s">
        <v>1</v>
      </c>
      <c r="F5" s="12"/>
      <c r="G5" s="12" t="s">
        <v>1</v>
      </c>
      <c r="H5" s="12"/>
      <c r="I5" s="12" t="s">
        <v>1</v>
      </c>
      <c r="J5" s="12"/>
    </row>
    <row r="6" spans="1:15" x14ac:dyDescent="0.25">
      <c r="A6" s="4"/>
      <c r="B6" s="1"/>
      <c r="C6" s="1" t="s">
        <v>2</v>
      </c>
      <c r="D6" s="1" t="s">
        <v>3</v>
      </c>
      <c r="E6" s="9" t="s">
        <v>2</v>
      </c>
      <c r="F6" s="9" t="s">
        <v>3</v>
      </c>
      <c r="G6" s="9" t="s">
        <v>2</v>
      </c>
      <c r="H6" s="9" t="s">
        <v>3</v>
      </c>
      <c r="I6" s="9" t="s">
        <v>2</v>
      </c>
      <c r="J6" s="9" t="s">
        <v>3</v>
      </c>
    </row>
    <row r="7" spans="1:15" x14ac:dyDescent="0.25">
      <c r="A7" s="4">
        <v>0</v>
      </c>
      <c r="B7" s="6"/>
      <c r="C7" s="7">
        <v>2220916.3000000003</v>
      </c>
      <c r="D7" s="2">
        <v>444791.233593843</v>
      </c>
      <c r="E7" s="10">
        <v>2919627.1999999997</v>
      </c>
      <c r="F7" s="10">
        <v>434696.57961052092</v>
      </c>
      <c r="G7" s="10">
        <v>2939584.8000000003</v>
      </c>
      <c r="H7" s="10">
        <v>274037.18890700315</v>
      </c>
      <c r="I7" s="10">
        <v>2250916.3000000003</v>
      </c>
      <c r="J7" s="10">
        <v>470919.69377159479</v>
      </c>
    </row>
    <row r="8" spans="1:15" x14ac:dyDescent="0.25">
      <c r="A8" s="4">
        <v>4</v>
      </c>
      <c r="B8" s="6"/>
      <c r="C8" s="7">
        <v>2513792.1333333333</v>
      </c>
      <c r="D8" s="2">
        <v>139613.10459976812</v>
      </c>
      <c r="E8" s="10">
        <v>3205467.3000000003</v>
      </c>
      <c r="F8" s="10">
        <v>577149.90282332932</v>
      </c>
      <c r="G8" s="10">
        <v>3278404.4500000007</v>
      </c>
      <c r="H8" s="10">
        <v>748224.52282039425</v>
      </c>
      <c r="I8" s="10">
        <v>2515788.8000000003</v>
      </c>
      <c r="J8" s="10">
        <v>141611.55046341545</v>
      </c>
    </row>
    <row r="9" spans="1:15" x14ac:dyDescent="0.25">
      <c r="A9" s="4">
        <v>8</v>
      </c>
      <c r="B9" s="6"/>
      <c r="C9" s="7">
        <v>2406892.6166666667</v>
      </c>
      <c r="D9" s="2">
        <v>193880.59892164514</v>
      </c>
      <c r="E9" s="10">
        <v>2823217.65</v>
      </c>
      <c r="F9" s="10">
        <v>153179.00011307048</v>
      </c>
      <c r="G9" s="10">
        <v>2918859.6</v>
      </c>
      <c r="H9" s="10">
        <v>229334.94136646515</v>
      </c>
      <c r="I9" s="10">
        <v>2410965.9499999997</v>
      </c>
      <c r="J9" s="10">
        <v>208154.46705723731</v>
      </c>
    </row>
    <row r="10" spans="1:15" x14ac:dyDescent="0.25">
      <c r="A10" s="4">
        <v>24</v>
      </c>
      <c r="B10" s="6"/>
      <c r="C10" s="7">
        <v>1009594.4666666668</v>
      </c>
      <c r="D10" s="2">
        <v>334574.23942800186</v>
      </c>
      <c r="E10" s="10">
        <v>4066931.65</v>
      </c>
      <c r="F10" s="10">
        <v>79074.124755810422</v>
      </c>
      <c r="G10" s="10">
        <v>4382475.8500000006</v>
      </c>
      <c r="H10" s="10">
        <v>506121.36572177766</v>
      </c>
      <c r="I10" s="10">
        <v>3950433.1999999997</v>
      </c>
      <c r="J10" s="10">
        <v>79331.120587273123</v>
      </c>
    </row>
    <row r="11" spans="1:15" x14ac:dyDescent="0.25">
      <c r="A11" s="4">
        <v>48</v>
      </c>
      <c r="B11" s="6"/>
      <c r="C11" s="7">
        <v>154594.63333333333</v>
      </c>
      <c r="D11" s="2">
        <v>126716.46153173363</v>
      </c>
      <c r="E11" s="10">
        <v>4998389</v>
      </c>
      <c r="F11" s="10">
        <v>658514.32817495987</v>
      </c>
      <c r="G11" s="10">
        <v>4704473.95</v>
      </c>
      <c r="H11" s="10">
        <v>971340.55628137337</v>
      </c>
      <c r="I11" s="10">
        <v>5533098.1500000004</v>
      </c>
      <c r="J11" s="10">
        <v>820648.73759344732</v>
      </c>
    </row>
    <row r="12" spans="1:15" x14ac:dyDescent="0.25">
      <c r="A12" s="4">
        <v>72</v>
      </c>
      <c r="B12" s="6"/>
      <c r="C12" s="7">
        <v>9843.2000000000007</v>
      </c>
      <c r="D12" s="2">
        <v>8405.6132362546869</v>
      </c>
      <c r="E12" s="10">
        <v>3328197.4500000007</v>
      </c>
      <c r="F12" s="10">
        <v>2065130.2456240701</v>
      </c>
      <c r="G12" s="10">
        <v>1829317.05</v>
      </c>
      <c r="H12" s="10">
        <v>980034.45739615569</v>
      </c>
      <c r="I12" s="10">
        <v>6185790.4500000002</v>
      </c>
      <c r="J12" s="10">
        <v>655418.07030014985</v>
      </c>
    </row>
    <row r="13" spans="1:15" x14ac:dyDescent="0.25">
      <c r="A13" s="4">
        <v>96</v>
      </c>
      <c r="B13" s="6"/>
      <c r="C13" s="7">
        <v>115439.71666666667</v>
      </c>
      <c r="D13" s="2">
        <v>124125.74960337937</v>
      </c>
      <c r="E13" s="10">
        <v>1174236.1000000001</v>
      </c>
      <c r="F13" s="10">
        <v>893325.29551912227</v>
      </c>
      <c r="G13" s="10">
        <v>210595.1</v>
      </c>
      <c r="H13" s="10">
        <v>101250.99015208441</v>
      </c>
      <c r="I13" s="10">
        <v>7215374.3500000006</v>
      </c>
      <c r="J13" s="10">
        <v>572223.06418683217</v>
      </c>
    </row>
    <row r="14" spans="1:15" x14ac:dyDescent="0.25">
      <c r="A14" s="4">
        <v>120</v>
      </c>
      <c r="B14" s="3"/>
      <c r="C14" s="3"/>
      <c r="D14" s="3"/>
      <c r="E14" s="10">
        <v>300187.15000000002</v>
      </c>
      <c r="F14" s="10">
        <v>223310.72985567097</v>
      </c>
      <c r="G14" s="10">
        <v>160357.70000000001</v>
      </c>
      <c r="H14" s="10">
        <v>77740.294260103619</v>
      </c>
      <c r="I14" s="10">
        <v>8739853.2000000011</v>
      </c>
      <c r="J14" s="10">
        <v>1145103.1504499388</v>
      </c>
    </row>
    <row r="15" spans="1:15" x14ac:dyDescent="0.25">
      <c r="A15" s="4"/>
      <c r="B15" s="3"/>
      <c r="G15" s="3"/>
      <c r="H15" s="8"/>
    </row>
    <row r="16" spans="1:15" x14ac:dyDescent="0.25">
      <c r="A16" s="3"/>
      <c r="G16" s="3"/>
    </row>
    <row r="17" spans="1:4" x14ac:dyDescent="0.25">
      <c r="B17" s="9"/>
    </row>
    <row r="18" spans="1:4" x14ac:dyDescent="0.25">
      <c r="A18" s="4"/>
      <c r="B18" s="10"/>
    </row>
    <row r="19" spans="1:4" x14ac:dyDescent="0.25">
      <c r="A19" s="4"/>
      <c r="B19" s="8"/>
    </row>
    <row r="20" spans="1:4" x14ac:dyDescent="0.25">
      <c r="A20" s="4"/>
      <c r="B20" s="8"/>
    </row>
    <row r="21" spans="1:4" x14ac:dyDescent="0.25">
      <c r="A21" s="4"/>
      <c r="B21" s="8"/>
    </row>
    <row r="22" spans="1:4" x14ac:dyDescent="0.25">
      <c r="A22" s="4"/>
      <c r="B22" s="8"/>
    </row>
    <row r="23" spans="1:4" x14ac:dyDescent="0.25">
      <c r="A23" s="4"/>
      <c r="B23" s="8"/>
    </row>
    <row r="24" spans="1:4" x14ac:dyDescent="0.25">
      <c r="A24" s="4"/>
      <c r="B24" s="8"/>
    </row>
    <row r="25" spans="1:4" x14ac:dyDescent="0.25">
      <c r="A25" s="4"/>
      <c r="B25" s="8"/>
    </row>
    <row r="26" spans="1:4" x14ac:dyDescent="0.25">
      <c r="A26" s="4"/>
      <c r="B26" s="8"/>
      <c r="C26" s="11"/>
      <c r="D26" s="8"/>
    </row>
    <row r="29" spans="1:4" x14ac:dyDescent="0.25">
      <c r="B29" s="9"/>
    </row>
    <row r="30" spans="1:4" x14ac:dyDescent="0.25">
      <c r="A30" s="4"/>
      <c r="B30" s="8"/>
    </row>
    <row r="31" spans="1:4" x14ac:dyDescent="0.25">
      <c r="A31" s="4"/>
      <c r="B31" s="8"/>
    </row>
    <row r="32" spans="1:4" x14ac:dyDescent="0.25">
      <c r="A32" s="4"/>
      <c r="B32" s="8"/>
    </row>
    <row r="33" spans="1:2" x14ac:dyDescent="0.25">
      <c r="A33" s="4"/>
      <c r="B33" s="8"/>
    </row>
    <row r="34" spans="1:2" x14ac:dyDescent="0.25">
      <c r="A34" s="4"/>
      <c r="B34" s="8"/>
    </row>
    <row r="35" spans="1:2" x14ac:dyDescent="0.25">
      <c r="A35" s="4"/>
      <c r="B35" s="8"/>
    </row>
    <row r="36" spans="1:2" x14ac:dyDescent="0.25">
      <c r="A36" s="4"/>
      <c r="B36" s="8"/>
    </row>
    <row r="37" spans="1:2" x14ac:dyDescent="0.25">
      <c r="A37" s="4"/>
      <c r="B37" s="8"/>
    </row>
    <row r="40" spans="1:2" x14ac:dyDescent="0.25">
      <c r="B40" s="9"/>
    </row>
    <row r="41" spans="1:2" x14ac:dyDescent="0.25">
      <c r="B41" s="9"/>
    </row>
    <row r="42" spans="1:2" x14ac:dyDescent="0.25">
      <c r="A42" s="4"/>
      <c r="B42" s="8"/>
    </row>
    <row r="43" spans="1:2" x14ac:dyDescent="0.25">
      <c r="A43" s="4"/>
      <c r="B43" s="8"/>
    </row>
    <row r="44" spans="1:2" x14ac:dyDescent="0.25">
      <c r="A44" s="4"/>
      <c r="B44" s="8"/>
    </row>
    <row r="45" spans="1:2" x14ac:dyDescent="0.25">
      <c r="A45" s="4"/>
      <c r="B45" s="8"/>
    </row>
    <row r="46" spans="1:2" x14ac:dyDescent="0.25">
      <c r="A46" s="4"/>
      <c r="B46" s="8"/>
    </row>
    <row r="47" spans="1:2" x14ac:dyDescent="0.25">
      <c r="A47" s="4"/>
      <c r="B47" s="8"/>
    </row>
    <row r="48" spans="1:2" x14ac:dyDescent="0.25">
      <c r="A48" s="4"/>
      <c r="B48" s="8"/>
    </row>
    <row r="49" spans="1:2" x14ac:dyDescent="0.25">
      <c r="A49" s="4"/>
      <c r="B49" s="8"/>
    </row>
  </sheetData>
  <mergeCells count="5">
    <mergeCell ref="B2:O2"/>
    <mergeCell ref="C5:D5"/>
    <mergeCell ref="E5:F5"/>
    <mergeCell ref="G5:H5"/>
    <mergeCell ref="I5:J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zoomScaleNormal="100" workbookViewId="0">
      <selection activeCell="O17" sqref="O17"/>
    </sheetView>
  </sheetViews>
  <sheetFormatPr defaultRowHeight="15" x14ac:dyDescent="0.25"/>
  <cols>
    <col min="2" max="2" width="11.28515625" style="137" customWidth="1"/>
    <col min="7" max="7" width="12.7109375" customWidth="1"/>
    <col min="8" max="8" width="11.85546875" customWidth="1"/>
    <col min="9" max="9" width="12" customWidth="1"/>
    <col min="10" max="10" width="12.85546875" customWidth="1"/>
    <col min="11" max="11" width="14.28515625" customWidth="1"/>
  </cols>
  <sheetData>
    <row r="2" spans="2:15" x14ac:dyDescent="0.25">
      <c r="B2" s="138" t="s">
        <v>71</v>
      </c>
      <c r="C2" s="138"/>
      <c r="D2" s="138"/>
      <c r="E2" s="138"/>
      <c r="F2" s="138"/>
      <c r="G2" s="138"/>
      <c r="H2" s="138"/>
      <c r="I2" s="138"/>
      <c r="J2" s="138"/>
      <c r="K2" s="138"/>
      <c r="L2" s="139"/>
      <c r="M2" s="139"/>
      <c r="N2" s="139"/>
      <c r="O2" s="139"/>
    </row>
    <row r="5" spans="2:15" x14ac:dyDescent="0.25">
      <c r="B5" s="91" t="s">
        <v>20</v>
      </c>
      <c r="C5" s="91" t="s">
        <v>7</v>
      </c>
      <c r="D5" s="91"/>
      <c r="E5" s="91" t="s">
        <v>8</v>
      </c>
      <c r="F5" s="91"/>
      <c r="G5" s="91" t="s">
        <v>9</v>
      </c>
      <c r="H5" s="91"/>
      <c r="I5" s="91" t="s">
        <v>10</v>
      </c>
      <c r="J5" s="91"/>
    </row>
    <row r="6" spans="2:15" x14ac:dyDescent="0.25">
      <c r="C6" s="91" t="s">
        <v>2</v>
      </c>
      <c r="D6" s="91" t="s">
        <v>3</v>
      </c>
      <c r="E6" s="91" t="s">
        <v>2</v>
      </c>
      <c r="F6" s="91" t="s">
        <v>3</v>
      </c>
      <c r="G6" s="91" t="s">
        <v>2</v>
      </c>
      <c r="H6" s="91" t="s">
        <v>3</v>
      </c>
      <c r="I6" s="91" t="s">
        <v>2</v>
      </c>
      <c r="J6" s="91" t="s">
        <v>3</v>
      </c>
    </row>
    <row r="7" spans="2:15" x14ac:dyDescent="0.25">
      <c r="B7" s="91">
        <v>0</v>
      </c>
      <c r="C7" s="140">
        <v>4265726.8000000007</v>
      </c>
      <c r="D7" s="140">
        <v>776135.50554515421</v>
      </c>
      <c r="E7" s="140">
        <v>3510666.6666666665</v>
      </c>
      <c r="F7" s="140">
        <v>325062.04535954876</v>
      </c>
      <c r="G7" s="140">
        <v>2693666.6666666665</v>
      </c>
      <c r="H7" s="140">
        <v>533637.82974348252</v>
      </c>
      <c r="I7" s="140">
        <v>0</v>
      </c>
      <c r="J7" s="140">
        <v>0</v>
      </c>
    </row>
    <row r="8" spans="2:15" x14ac:dyDescent="0.25">
      <c r="B8" s="91">
        <v>4</v>
      </c>
      <c r="C8" s="140">
        <v>5293378</v>
      </c>
      <c r="D8" s="140">
        <v>640648.17392650072</v>
      </c>
      <c r="E8" s="140">
        <v>3689666.6666666665</v>
      </c>
      <c r="F8" s="140">
        <v>338917.88582683762</v>
      </c>
      <c r="G8" s="140">
        <v>3116333.3333333335</v>
      </c>
      <c r="H8" s="140">
        <v>567203.96096407331</v>
      </c>
      <c r="I8" s="140">
        <v>0</v>
      </c>
      <c r="J8" s="140">
        <v>0</v>
      </c>
    </row>
    <row r="9" spans="2:15" x14ac:dyDescent="0.25">
      <c r="B9" s="91">
        <v>8</v>
      </c>
      <c r="C9" s="140">
        <v>5820536.4000000013</v>
      </c>
      <c r="D9" s="140">
        <v>503717.94810810563</v>
      </c>
      <c r="E9" s="140">
        <v>6637000</v>
      </c>
      <c r="F9" s="140">
        <v>2444257.146864871</v>
      </c>
      <c r="G9" s="140">
        <v>3631000</v>
      </c>
      <c r="H9" s="140">
        <v>153267.73959317076</v>
      </c>
      <c r="I9" s="140">
        <v>0</v>
      </c>
      <c r="J9" s="140">
        <v>0</v>
      </c>
    </row>
    <row r="10" spans="2:15" x14ac:dyDescent="0.25">
      <c r="B10" s="91">
        <v>24</v>
      </c>
      <c r="C10" s="140">
        <v>47109141.199999996</v>
      </c>
      <c r="D10" s="140">
        <v>19875864.349791635</v>
      </c>
      <c r="E10" s="140">
        <v>6902666.666666667</v>
      </c>
      <c r="F10" s="140">
        <v>1495570.2368439031</v>
      </c>
      <c r="G10" s="140">
        <v>5826666.666666667</v>
      </c>
      <c r="H10" s="140">
        <v>805257.92969292507</v>
      </c>
      <c r="I10" s="140">
        <v>0</v>
      </c>
      <c r="J10" s="140">
        <v>0</v>
      </c>
    </row>
    <row r="11" spans="2:15" x14ac:dyDescent="0.25">
      <c r="B11" s="91">
        <v>48</v>
      </c>
      <c r="C11" s="140">
        <v>322013657.39999998</v>
      </c>
      <c r="D11" s="140">
        <v>167919720.98012596</v>
      </c>
      <c r="E11" s="140">
        <v>17324333.333333332</v>
      </c>
      <c r="F11" s="140">
        <v>4567358.7918329025</v>
      </c>
      <c r="G11" s="140">
        <v>22493666.666666668</v>
      </c>
      <c r="H11" s="140">
        <v>7843629.8569816118</v>
      </c>
      <c r="I11" s="140">
        <v>0</v>
      </c>
      <c r="J11" s="140">
        <v>0</v>
      </c>
    </row>
    <row r="12" spans="2:15" x14ac:dyDescent="0.25">
      <c r="B12" s="91">
        <v>72</v>
      </c>
      <c r="C12" s="140">
        <v>331989540.40000004</v>
      </c>
      <c r="D12" s="140">
        <v>108378531.06947851</v>
      </c>
      <c r="E12" s="140">
        <v>105247333.33333333</v>
      </c>
      <c r="F12" s="140">
        <v>44304250.996189229</v>
      </c>
      <c r="G12" s="140">
        <v>160559000</v>
      </c>
      <c r="H12" s="140">
        <v>51900629.158036225</v>
      </c>
      <c r="I12" s="140">
        <v>0</v>
      </c>
      <c r="J12" s="140">
        <v>0</v>
      </c>
    </row>
    <row r="13" spans="2:15" x14ac:dyDescent="0.25">
      <c r="B13" s="91">
        <v>96</v>
      </c>
      <c r="C13" s="140">
        <v>235442120.40000001</v>
      </c>
      <c r="D13" s="140">
        <v>74042839.854032725</v>
      </c>
      <c r="E13" s="140">
        <v>175921666.66666666</v>
      </c>
      <c r="F13" s="140">
        <v>38315001.204924107</v>
      </c>
      <c r="G13" s="140">
        <v>205021666.66666666</v>
      </c>
      <c r="H13" s="140">
        <v>28490192.914989818</v>
      </c>
      <c r="I13" s="140">
        <v>0</v>
      </c>
      <c r="J13" s="140">
        <v>0</v>
      </c>
    </row>
    <row r="14" spans="2:15" x14ac:dyDescent="0.25">
      <c r="B14" s="91">
        <v>120</v>
      </c>
      <c r="C14" s="137"/>
      <c r="D14" s="137"/>
      <c r="E14" s="140">
        <v>133592333.33333333</v>
      </c>
      <c r="F14" s="140">
        <v>11065800.483170358</v>
      </c>
      <c r="G14" s="140">
        <v>115196000</v>
      </c>
      <c r="H14" s="140">
        <v>28376219.991394203</v>
      </c>
      <c r="I14" s="140">
        <v>0</v>
      </c>
      <c r="J14" s="140">
        <v>0</v>
      </c>
    </row>
  </sheetData>
  <mergeCells count="1">
    <mergeCell ref="B2:K2"/>
  </mergeCells>
  <pageMargins left="0.7" right="0.7" top="0.75" bottom="0.75" header="0.3" footer="0.3"/>
  <pageSetup paperSize="9"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92"/>
  <sheetViews>
    <sheetView workbookViewId="0">
      <selection activeCell="S13" sqref="S13"/>
    </sheetView>
  </sheetViews>
  <sheetFormatPr defaultRowHeight="15" x14ac:dyDescent="0.25"/>
  <cols>
    <col min="1" max="1" width="9.140625" style="13"/>
    <col min="2" max="2" width="10.140625" style="13" customWidth="1"/>
    <col min="3" max="3" width="28.85546875" style="13" customWidth="1"/>
    <col min="4" max="12" width="9.140625" style="13"/>
    <col min="13" max="13" width="6.28515625" style="13" customWidth="1"/>
    <col min="14" max="14" width="18.140625" style="13" customWidth="1"/>
    <col min="15" max="15" width="16.42578125" style="13" customWidth="1"/>
    <col min="16" max="16" width="17.7109375" style="13" customWidth="1"/>
    <col min="17" max="17" width="10.140625" style="13" customWidth="1"/>
    <col min="18" max="18" width="14.85546875" style="13" customWidth="1"/>
    <col min="19" max="21" width="17.7109375" style="13" customWidth="1"/>
    <col min="22" max="16384" width="9.140625" style="13"/>
  </cols>
  <sheetData>
    <row r="2" spans="2:24" x14ac:dyDescent="0.25">
      <c r="B2" s="52" t="s">
        <v>23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1"/>
      <c r="R2" s="1"/>
    </row>
    <row r="3" spans="2:24" x14ac:dyDescent="0.25">
      <c r="B3" s="55" t="s">
        <v>7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7"/>
      <c r="Q3" s="35"/>
      <c r="R3" s="35"/>
    </row>
    <row r="4" spans="2:24" x14ac:dyDescent="0.25">
      <c r="B4" s="14" t="s">
        <v>20</v>
      </c>
      <c r="C4" s="51" t="s">
        <v>19</v>
      </c>
      <c r="D4" s="39" t="s">
        <v>16</v>
      </c>
      <c r="E4" s="39" t="s">
        <v>17</v>
      </c>
      <c r="F4" s="39" t="s">
        <v>18</v>
      </c>
      <c r="G4" s="39" t="s">
        <v>16</v>
      </c>
      <c r="H4" s="39" t="s">
        <v>17</v>
      </c>
      <c r="I4" s="39" t="s">
        <v>18</v>
      </c>
      <c r="J4" s="39" t="s">
        <v>16</v>
      </c>
      <c r="K4" s="39" t="s">
        <v>17</v>
      </c>
      <c r="L4" s="39" t="s">
        <v>18</v>
      </c>
      <c r="M4" s="24"/>
      <c r="N4" s="40" t="s">
        <v>16</v>
      </c>
      <c r="O4" s="40" t="s">
        <v>17</v>
      </c>
      <c r="P4" s="41" t="s">
        <v>18</v>
      </c>
      <c r="Q4" s="35"/>
      <c r="R4" s="35"/>
    </row>
    <row r="5" spans="2:24" x14ac:dyDescent="0.25">
      <c r="B5" s="27"/>
      <c r="C5" s="18"/>
      <c r="D5" s="15" t="s">
        <v>11</v>
      </c>
      <c r="E5" s="15" t="s">
        <v>11</v>
      </c>
      <c r="F5" s="15" t="s">
        <v>11</v>
      </c>
      <c r="G5" s="15" t="s">
        <v>12</v>
      </c>
      <c r="H5" s="15" t="s">
        <v>12</v>
      </c>
      <c r="I5" s="15" t="s">
        <v>12</v>
      </c>
      <c r="J5" s="15" t="s">
        <v>13</v>
      </c>
      <c r="K5" s="15" t="s">
        <v>13</v>
      </c>
      <c r="L5" s="15" t="s">
        <v>13</v>
      </c>
      <c r="M5" s="17"/>
      <c r="N5" s="37" t="s">
        <v>14</v>
      </c>
      <c r="O5" s="37" t="s">
        <v>14</v>
      </c>
      <c r="P5" s="42" t="s">
        <v>14</v>
      </c>
      <c r="Q5" s="37"/>
      <c r="R5" s="37"/>
      <c r="S5" s="19"/>
      <c r="T5" s="19"/>
      <c r="U5" s="19"/>
      <c r="V5" s="19"/>
      <c r="W5" s="19"/>
    </row>
    <row r="6" spans="2:24" x14ac:dyDescent="0.25">
      <c r="B6" s="28">
        <v>4</v>
      </c>
      <c r="C6" s="18">
        <v>120</v>
      </c>
      <c r="D6" s="21">
        <v>253.33333333333334</v>
      </c>
      <c r="E6" s="21">
        <v>213.33333333333334</v>
      </c>
      <c r="F6" s="4">
        <v>323.33333333333337</v>
      </c>
      <c r="G6" s="6">
        <v>2506910.6</v>
      </c>
      <c r="H6" s="6">
        <v>2656718.75</v>
      </c>
      <c r="I6" s="7">
        <v>2377747.0500000003</v>
      </c>
      <c r="J6" s="6">
        <f t="shared" ref="J6:L10" si="0">G6*0.19</f>
        <v>476313.01400000002</v>
      </c>
      <c r="K6" s="4">
        <f t="shared" si="0"/>
        <v>504776.5625</v>
      </c>
      <c r="L6" s="4">
        <f t="shared" si="0"/>
        <v>451771.93950000004</v>
      </c>
      <c r="M6" s="17"/>
      <c r="N6" s="75">
        <f>D6/C6/J6</f>
        <v>4.4321927998194717E-6</v>
      </c>
      <c r="O6" s="75">
        <f>E6/C6/K6</f>
        <v>3.5219103061620018E-6</v>
      </c>
      <c r="P6" s="76">
        <f>F6/C6/L6</f>
        <v>5.9641695485260308E-6</v>
      </c>
      <c r="Q6" s="38"/>
      <c r="R6" s="38"/>
    </row>
    <row r="7" spans="2:24" x14ac:dyDescent="0.25">
      <c r="B7" s="28">
        <v>8</v>
      </c>
      <c r="C7" s="18">
        <v>120</v>
      </c>
      <c r="D7" s="21">
        <v>236.66666666666669</v>
      </c>
      <c r="E7" s="21">
        <v>180</v>
      </c>
      <c r="F7" s="4">
        <v>216.66666666666669</v>
      </c>
      <c r="G7" s="6">
        <v>2385758.35</v>
      </c>
      <c r="H7" s="6">
        <v>2610474.5</v>
      </c>
      <c r="I7" s="7">
        <v>2224445</v>
      </c>
      <c r="J7" s="6">
        <f t="shared" si="0"/>
        <v>453294.08650000003</v>
      </c>
      <c r="K7" s="4">
        <f t="shared" si="0"/>
        <v>495990.15500000003</v>
      </c>
      <c r="L7" s="4">
        <f t="shared" si="0"/>
        <v>422644.55</v>
      </c>
      <c r="M7" s="17"/>
      <c r="N7" s="75">
        <f>D7/C7/J7</f>
        <v>4.3508668675787415E-6</v>
      </c>
      <c r="O7" s="75">
        <f>E7/C7/K7</f>
        <v>3.024253576162212E-6</v>
      </c>
      <c r="P7" s="76">
        <f>F7/C7/L7</f>
        <v>4.2720426787842313E-6</v>
      </c>
      <c r="Q7" s="38"/>
      <c r="R7" s="38"/>
    </row>
    <row r="8" spans="2:24" x14ac:dyDescent="0.25">
      <c r="B8" s="28">
        <v>24</v>
      </c>
      <c r="C8" s="18">
        <v>120</v>
      </c>
      <c r="D8" s="21">
        <v>233.33333333333334</v>
      </c>
      <c r="E8" s="21">
        <v>306.66666666666669</v>
      </c>
      <c r="F8" s="23">
        <v>456.66666666666669</v>
      </c>
      <c r="G8" s="103">
        <v>1070563.3500000001</v>
      </c>
      <c r="H8" s="103">
        <v>648728.4</v>
      </c>
      <c r="I8" s="103">
        <v>1309491.6500000001</v>
      </c>
      <c r="J8" s="22">
        <f t="shared" si="0"/>
        <v>203407.03650000002</v>
      </c>
      <c r="K8" s="4">
        <f t="shared" si="0"/>
        <v>123258.39600000001</v>
      </c>
      <c r="L8" s="4">
        <f t="shared" si="0"/>
        <v>248803.41350000002</v>
      </c>
      <c r="M8" s="17"/>
      <c r="N8" s="75">
        <f>D8/C8/J8</f>
        <v>9.5593764989759552E-6</v>
      </c>
      <c r="O8" s="75">
        <f>E8/C8/K8</f>
        <v>2.0733318284910634E-5</v>
      </c>
      <c r="P8" s="76">
        <f>F8/C8/L8</f>
        <v>1.5295431449358132E-5</v>
      </c>
      <c r="Q8" s="38"/>
      <c r="R8" s="38"/>
    </row>
    <row r="9" spans="2:24" x14ac:dyDescent="0.25">
      <c r="B9" s="28">
        <v>48</v>
      </c>
      <c r="C9" s="18">
        <v>120</v>
      </c>
      <c r="D9" s="21">
        <v>240</v>
      </c>
      <c r="E9" s="21">
        <v>166.66666666666669</v>
      </c>
      <c r="F9" s="23">
        <v>190</v>
      </c>
      <c r="G9" s="103">
        <v>141803.6</v>
      </c>
      <c r="H9" s="103">
        <v>34758.800000000003</v>
      </c>
      <c r="I9" s="103">
        <v>287221.5</v>
      </c>
      <c r="J9" s="22">
        <f t="shared" si="0"/>
        <v>26942.684000000001</v>
      </c>
      <c r="K9" s="4">
        <f t="shared" si="0"/>
        <v>6604.1720000000005</v>
      </c>
      <c r="L9" s="4">
        <f t="shared" si="0"/>
        <v>54572.084999999999</v>
      </c>
      <c r="M9" s="17"/>
      <c r="N9" s="75">
        <f>D9/C9/J9</f>
        <v>7.4231654129187721E-5</v>
      </c>
      <c r="O9" s="75">
        <f>E9/C9/K9</f>
        <v>2.1030477233011026E-4</v>
      </c>
      <c r="P9" s="76">
        <f>F9/C9/L9</f>
        <v>2.9013612606762838E-5</v>
      </c>
      <c r="Q9" s="38"/>
      <c r="R9" s="38"/>
    </row>
    <row r="10" spans="2:24" x14ac:dyDescent="0.25">
      <c r="B10" s="28">
        <v>72</v>
      </c>
      <c r="C10" s="18">
        <v>120</v>
      </c>
      <c r="D10" s="21">
        <v>1146.6666666666667</v>
      </c>
      <c r="E10" s="21">
        <v>156.66666666666669</v>
      </c>
      <c r="F10" s="23">
        <v>160</v>
      </c>
      <c r="G10" s="103">
        <v>18840.5</v>
      </c>
      <c r="H10" s="103">
        <v>2191.65</v>
      </c>
      <c r="I10" s="103">
        <v>8497.4500000000007</v>
      </c>
      <c r="J10" s="22">
        <f t="shared" si="0"/>
        <v>3579.6950000000002</v>
      </c>
      <c r="K10" s="4">
        <f t="shared" si="0"/>
        <v>416.4135</v>
      </c>
      <c r="L10" s="4">
        <f t="shared" si="0"/>
        <v>1614.5155000000002</v>
      </c>
      <c r="M10" s="17"/>
      <c r="N10" s="75">
        <f>D10/C10/J10</f>
        <v>2.6693770155154432E-3</v>
      </c>
      <c r="O10" s="75">
        <f>E10/C10/K10</f>
        <v>3.1352383041269214E-3</v>
      </c>
      <c r="P10" s="76">
        <f>F10/C10/L10</f>
        <v>8.2584114759711694E-4</v>
      </c>
      <c r="Q10" s="38"/>
      <c r="R10" s="38"/>
    </row>
    <row r="11" spans="2:24" x14ac:dyDescent="0.25">
      <c r="B11" s="28">
        <v>96</v>
      </c>
      <c r="C11" s="18">
        <v>120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6"/>
      <c r="Q11" s="17"/>
      <c r="R11" s="17"/>
    </row>
    <row r="12" spans="2:24" x14ac:dyDescent="0.25">
      <c r="B12" s="29">
        <v>120</v>
      </c>
      <c r="C12" s="30">
        <v>120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4"/>
      <c r="Q12" s="17"/>
      <c r="R12" s="17"/>
    </row>
    <row r="13" spans="2:24" x14ac:dyDescent="0.25">
      <c r="B13" s="2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6"/>
      <c r="Q13" s="17"/>
      <c r="R13" s="17"/>
      <c r="S13" s="17"/>
      <c r="T13" s="17"/>
      <c r="U13" s="17"/>
      <c r="V13" s="17"/>
      <c r="W13" s="17"/>
      <c r="X13" s="17"/>
    </row>
    <row r="14" spans="2:24" x14ac:dyDescent="0.25">
      <c r="B14" s="58" t="s">
        <v>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60"/>
      <c r="Q14" s="37"/>
      <c r="R14" s="37"/>
      <c r="S14" s="17"/>
      <c r="T14" s="17"/>
      <c r="U14" s="17"/>
      <c r="V14" s="17"/>
      <c r="W14" s="17"/>
      <c r="X14" s="17"/>
    </row>
    <row r="15" spans="2:24" x14ac:dyDescent="0.25">
      <c r="B15" s="25" t="s">
        <v>20</v>
      </c>
      <c r="C15" s="51" t="s">
        <v>19</v>
      </c>
      <c r="D15" s="39" t="s">
        <v>16</v>
      </c>
      <c r="E15" s="39" t="s">
        <v>17</v>
      </c>
      <c r="F15" s="39" t="s">
        <v>18</v>
      </c>
      <c r="G15" s="39" t="s">
        <v>16</v>
      </c>
      <c r="H15" s="39" t="s">
        <v>17</v>
      </c>
      <c r="I15" s="39" t="s">
        <v>18</v>
      </c>
      <c r="J15" s="39" t="s">
        <v>16</v>
      </c>
      <c r="K15" s="39" t="s">
        <v>17</v>
      </c>
      <c r="L15" s="39" t="s">
        <v>18</v>
      </c>
      <c r="M15" s="24"/>
      <c r="N15" s="40" t="s">
        <v>16</v>
      </c>
      <c r="O15" s="40" t="s">
        <v>17</v>
      </c>
      <c r="P15" s="41" t="s">
        <v>18</v>
      </c>
      <c r="Q15" s="35"/>
      <c r="R15" s="35"/>
    </row>
    <row r="16" spans="2:24" x14ac:dyDescent="0.25">
      <c r="B16" s="27"/>
      <c r="C16" s="17"/>
      <c r="D16" s="15" t="s">
        <v>11</v>
      </c>
      <c r="E16" s="15" t="s">
        <v>11</v>
      </c>
      <c r="F16" s="15" t="s">
        <v>11</v>
      </c>
      <c r="G16" s="15" t="s">
        <v>12</v>
      </c>
      <c r="H16" s="15" t="s">
        <v>12</v>
      </c>
      <c r="I16" s="15" t="s">
        <v>12</v>
      </c>
      <c r="J16" s="15" t="s">
        <v>13</v>
      </c>
      <c r="K16" s="15" t="s">
        <v>13</v>
      </c>
      <c r="L16" s="15" t="s">
        <v>13</v>
      </c>
      <c r="M16" s="17"/>
      <c r="N16" s="37" t="s">
        <v>14</v>
      </c>
      <c r="O16" s="37" t="s">
        <v>14</v>
      </c>
      <c r="P16" s="42" t="s">
        <v>14</v>
      </c>
      <c r="Q16" s="37"/>
      <c r="R16" s="37"/>
      <c r="S16" s="19"/>
      <c r="T16" s="19"/>
      <c r="U16" s="19"/>
      <c r="V16" s="19"/>
      <c r="W16" s="19"/>
    </row>
    <row r="17" spans="2:23" x14ac:dyDescent="0.25">
      <c r="B17" s="28">
        <v>4</v>
      </c>
      <c r="C17" s="18">
        <v>120</v>
      </c>
      <c r="D17" s="21">
        <v>373.33333333333337</v>
      </c>
      <c r="E17" s="21">
        <v>320</v>
      </c>
      <c r="F17" s="4">
        <v>373.33333333333337</v>
      </c>
      <c r="G17" s="7">
        <v>2784979.0500000003</v>
      </c>
      <c r="H17" s="7">
        <v>3863477.25</v>
      </c>
      <c r="I17" s="7">
        <v>2967945.6</v>
      </c>
      <c r="J17" s="4">
        <f t="shared" ref="J17:L21" si="1">G17*0.19</f>
        <v>529146.01950000005</v>
      </c>
      <c r="K17" s="4">
        <f t="shared" si="1"/>
        <v>734060.67749999999</v>
      </c>
      <c r="L17" s="4">
        <f t="shared" si="1"/>
        <v>563909.66399999999</v>
      </c>
      <c r="M17" s="17"/>
      <c r="N17" s="75">
        <f>D17/C17/J17</f>
        <v>5.8794944995539391E-6</v>
      </c>
      <c r="O17" s="75">
        <f>E17/C17/K17</f>
        <v>3.6327605447393914E-6</v>
      </c>
      <c r="P17" s="76">
        <f>F17/C17/L17</f>
        <v>5.5170381174937829E-6</v>
      </c>
      <c r="Q17" s="38"/>
      <c r="R17" s="38"/>
    </row>
    <row r="18" spans="2:23" x14ac:dyDescent="0.25">
      <c r="B18" s="28">
        <v>8</v>
      </c>
      <c r="C18" s="18">
        <v>120</v>
      </c>
      <c r="D18" s="21">
        <v>1446.6666666666667</v>
      </c>
      <c r="E18" s="21">
        <v>483.33333333333337</v>
      </c>
      <c r="F18" s="4">
        <v>476.66666666666669</v>
      </c>
      <c r="G18" s="7">
        <v>2980959.45</v>
      </c>
      <c r="H18" s="7">
        <v>2675050.65</v>
      </c>
      <c r="I18" s="7">
        <v>2813642.85</v>
      </c>
      <c r="J18" s="4">
        <f t="shared" si="1"/>
        <v>566382.29550000001</v>
      </c>
      <c r="K18" s="4">
        <f t="shared" si="1"/>
        <v>508259.62349999999</v>
      </c>
      <c r="L18" s="4">
        <f t="shared" si="1"/>
        <v>534592.14150000003</v>
      </c>
      <c r="M18" s="17"/>
      <c r="N18" s="75">
        <f>D18/C18/J18</f>
        <v>2.1285191382814958E-5</v>
      </c>
      <c r="O18" s="75">
        <f>E18/C18/K18</f>
        <v>7.9246463648666701E-6</v>
      </c>
      <c r="P18" s="76">
        <f>F18/C18/L18</f>
        <v>7.4303790008522262E-6</v>
      </c>
      <c r="Q18" s="38"/>
      <c r="R18" s="38"/>
    </row>
    <row r="19" spans="2:23" x14ac:dyDescent="0.25">
      <c r="B19" s="28">
        <v>24</v>
      </c>
      <c r="C19" s="18">
        <v>120</v>
      </c>
      <c r="D19" s="21">
        <v>603.33333333333337</v>
      </c>
      <c r="E19" s="21">
        <v>590</v>
      </c>
      <c r="F19" s="23">
        <v>463.33333333333337</v>
      </c>
      <c r="G19" s="103">
        <v>4150433.4</v>
      </c>
      <c r="H19" s="103">
        <v>3993191.5500000003</v>
      </c>
      <c r="I19" s="103">
        <v>4057170</v>
      </c>
      <c r="J19" s="23">
        <f t="shared" si="1"/>
        <v>788582.34600000002</v>
      </c>
      <c r="K19" s="23">
        <f t="shared" si="1"/>
        <v>758706.39450000005</v>
      </c>
      <c r="L19" s="23">
        <f t="shared" si="1"/>
        <v>770862.3</v>
      </c>
      <c r="M19" s="17"/>
      <c r="N19" s="75">
        <f>D19/C19/J19</f>
        <v>6.3757168839508582E-6</v>
      </c>
      <c r="O19" s="75">
        <f>E19/C19/K19</f>
        <v>6.4803284937473485E-6</v>
      </c>
      <c r="P19" s="76">
        <f>F19/C19/L19</f>
        <v>5.0088207856462969E-6</v>
      </c>
      <c r="Q19" s="38"/>
      <c r="R19" s="38"/>
    </row>
    <row r="20" spans="2:23" x14ac:dyDescent="0.25">
      <c r="B20" s="28">
        <v>48</v>
      </c>
      <c r="C20" s="18">
        <v>120</v>
      </c>
      <c r="D20" s="21">
        <v>396.66666666666669</v>
      </c>
      <c r="E20" s="21">
        <v>316.66666666666669</v>
      </c>
      <c r="F20" s="23">
        <v>330</v>
      </c>
      <c r="G20" s="103">
        <v>5589380.4000000004</v>
      </c>
      <c r="H20" s="103">
        <v>5117245.8</v>
      </c>
      <c r="I20" s="103">
        <v>4288540.8</v>
      </c>
      <c r="J20" s="23">
        <f t="shared" si="1"/>
        <v>1061982.2760000001</v>
      </c>
      <c r="K20" s="23">
        <f t="shared" si="1"/>
        <v>972276.70199999993</v>
      </c>
      <c r="L20" s="23">
        <f t="shared" si="1"/>
        <v>814822.75199999998</v>
      </c>
      <c r="M20" s="17"/>
      <c r="N20" s="75">
        <f>D20/C20/J20</f>
        <v>3.1126278001607208E-6</v>
      </c>
      <c r="O20" s="75">
        <f>E20/C20/K20</f>
        <v>2.7141336241633905E-6</v>
      </c>
      <c r="P20" s="76">
        <f>F20/C20/L20</f>
        <v>3.3749671241384285E-6</v>
      </c>
      <c r="Q20" s="38"/>
      <c r="R20" s="38"/>
    </row>
    <row r="21" spans="2:23" x14ac:dyDescent="0.25">
      <c r="B21" s="28">
        <v>72</v>
      </c>
      <c r="C21" s="18">
        <v>120</v>
      </c>
      <c r="D21" s="21">
        <v>406.66666666666669</v>
      </c>
      <c r="E21" s="21">
        <v>283.33333333333337</v>
      </c>
      <c r="F21" s="23">
        <v>296.66666666666669</v>
      </c>
      <c r="G21" s="103">
        <v>4199413.3500000006</v>
      </c>
      <c r="H21" s="103">
        <v>4814957.8500000006</v>
      </c>
      <c r="I21" s="103">
        <v>970221.15</v>
      </c>
      <c r="J21" s="23">
        <f t="shared" si="1"/>
        <v>797888.53650000016</v>
      </c>
      <c r="K21" s="23">
        <f t="shared" si="1"/>
        <v>914841.99150000012</v>
      </c>
      <c r="L21" s="23">
        <f t="shared" si="1"/>
        <v>184342.01850000001</v>
      </c>
      <c r="M21" s="17"/>
      <c r="N21" s="75">
        <f>D21/C21/J21</f>
        <v>4.2473211906947711E-6</v>
      </c>
      <c r="O21" s="75">
        <f>E21/C21/K21</f>
        <v>2.5808949884774845E-6</v>
      </c>
      <c r="P21" s="76">
        <f>F21/C21/L21</f>
        <v>1.3411061907311286E-5</v>
      </c>
      <c r="Q21" s="38"/>
      <c r="R21" s="38"/>
    </row>
    <row r="22" spans="2:23" x14ac:dyDescent="0.25">
      <c r="B22" s="28">
        <v>96</v>
      </c>
      <c r="C22" s="18">
        <v>120</v>
      </c>
      <c r="D22" s="21">
        <v>220</v>
      </c>
      <c r="E22" s="21">
        <v>260</v>
      </c>
      <c r="F22" s="23">
        <v>230</v>
      </c>
      <c r="G22" s="103">
        <v>1186048.05</v>
      </c>
      <c r="H22" s="103">
        <v>2061596.85</v>
      </c>
      <c r="I22" s="103">
        <v>275063.40000000002</v>
      </c>
      <c r="J22" s="4">
        <f>G22*0.19</f>
        <v>225349.12950000001</v>
      </c>
      <c r="K22" s="4">
        <f>H22*0.19</f>
        <v>391703.40150000004</v>
      </c>
      <c r="L22" s="4">
        <f>I22*0.19</f>
        <v>52262.046000000002</v>
      </c>
      <c r="M22" s="17"/>
      <c r="N22" s="75">
        <f>D22/C22/J22</f>
        <v>8.135524363467014E-6</v>
      </c>
      <c r="O22" s="75">
        <f>E22/C22/K22</f>
        <v>5.5313960980925165E-6</v>
      </c>
      <c r="P22" s="76">
        <f>F22/C22/L22</f>
        <v>3.6674160568965603E-5</v>
      </c>
      <c r="Q22" s="38"/>
      <c r="R22" s="38"/>
    </row>
    <row r="23" spans="2:23" x14ac:dyDescent="0.25">
      <c r="B23" s="29">
        <v>120</v>
      </c>
      <c r="C23" s="30">
        <v>120</v>
      </c>
      <c r="D23" s="32">
        <v>153.33333333333334</v>
      </c>
      <c r="E23" s="32">
        <v>133.33333333333334</v>
      </c>
      <c r="F23" s="33">
        <v>136.66666666666669</v>
      </c>
      <c r="G23" s="104">
        <v>302272.8</v>
      </c>
      <c r="H23" s="104">
        <v>522447.75</v>
      </c>
      <c r="I23" s="104">
        <v>75840.900000000009</v>
      </c>
      <c r="J23" s="44">
        <f t="shared" ref="J23:L23" si="2">G23*0.19</f>
        <v>57431.831999999995</v>
      </c>
      <c r="K23" s="44">
        <f t="shared" si="2"/>
        <v>99265.072499999995</v>
      </c>
      <c r="L23" s="44">
        <f t="shared" si="2"/>
        <v>14409.771000000002</v>
      </c>
      <c r="M23" s="31"/>
      <c r="N23" s="77">
        <f>D23/C23/J23</f>
        <v>2.224859861300921E-5</v>
      </c>
      <c r="O23" s="77">
        <f>E23/C23/K23</f>
        <v>1.119337429699768E-5</v>
      </c>
      <c r="P23" s="78">
        <f>F23/C23/L23</f>
        <v>7.903587703710828E-5</v>
      </c>
      <c r="Q23" s="38"/>
      <c r="R23" s="38"/>
    </row>
    <row r="24" spans="2:23" x14ac:dyDescent="0.25">
      <c r="B24" s="2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26"/>
    </row>
    <row r="25" spans="2:23" x14ac:dyDescent="0.25">
      <c r="B25" s="55" t="s">
        <v>9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35"/>
      <c r="R25" s="35"/>
    </row>
    <row r="26" spans="2:23" x14ac:dyDescent="0.25">
      <c r="B26" s="25" t="s">
        <v>20</v>
      </c>
      <c r="C26" s="51" t="s">
        <v>19</v>
      </c>
      <c r="D26" s="16" t="s">
        <v>16</v>
      </c>
      <c r="E26" s="16" t="s">
        <v>17</v>
      </c>
      <c r="F26" s="16" t="s">
        <v>18</v>
      </c>
      <c r="G26" s="16" t="s">
        <v>16</v>
      </c>
      <c r="H26" s="16" t="s">
        <v>17</v>
      </c>
      <c r="I26" s="16" t="s">
        <v>18</v>
      </c>
      <c r="J26" s="16" t="s">
        <v>16</v>
      </c>
      <c r="K26" s="16" t="s">
        <v>17</v>
      </c>
      <c r="L26" s="16" t="s">
        <v>18</v>
      </c>
      <c r="M26" s="17"/>
      <c r="N26" s="35" t="s">
        <v>16</v>
      </c>
      <c r="O26" s="35" t="s">
        <v>17</v>
      </c>
      <c r="P26" s="50" t="s">
        <v>18</v>
      </c>
      <c r="Q26" s="35"/>
      <c r="R26" s="35"/>
    </row>
    <row r="27" spans="2:23" x14ac:dyDescent="0.25">
      <c r="B27" s="27"/>
      <c r="C27" s="17"/>
      <c r="D27" s="15" t="s">
        <v>11</v>
      </c>
      <c r="E27" s="15" t="s">
        <v>11</v>
      </c>
      <c r="F27" s="15" t="s">
        <v>11</v>
      </c>
      <c r="G27" s="15" t="s">
        <v>12</v>
      </c>
      <c r="H27" s="15" t="s">
        <v>12</v>
      </c>
      <c r="I27" s="15" t="s">
        <v>12</v>
      </c>
      <c r="J27" s="15" t="s">
        <v>13</v>
      </c>
      <c r="K27" s="15" t="s">
        <v>13</v>
      </c>
      <c r="L27" s="15" t="s">
        <v>13</v>
      </c>
      <c r="M27" s="17"/>
      <c r="N27" s="37" t="s">
        <v>14</v>
      </c>
      <c r="O27" s="37" t="s">
        <v>14</v>
      </c>
      <c r="P27" s="42" t="s">
        <v>14</v>
      </c>
      <c r="Q27" s="37"/>
      <c r="R27" s="37"/>
      <c r="S27" s="19"/>
      <c r="T27" s="19"/>
      <c r="U27" s="19"/>
      <c r="V27" s="19"/>
      <c r="W27" s="19"/>
    </row>
    <row r="28" spans="2:23" x14ac:dyDescent="0.25">
      <c r="B28" s="28">
        <v>4</v>
      </c>
      <c r="C28" s="18">
        <v>120</v>
      </c>
      <c r="D28" s="21">
        <v>463.33333333333337</v>
      </c>
      <c r="E28" s="21">
        <v>466.66666666666669</v>
      </c>
      <c r="F28" s="4">
        <v>426.66666666666669</v>
      </c>
      <c r="G28" s="7">
        <v>3126460.0500000003</v>
      </c>
      <c r="H28" s="7">
        <v>4090939.35</v>
      </c>
      <c r="I28" s="7">
        <v>2617813.9500000002</v>
      </c>
      <c r="J28" s="4">
        <f t="shared" ref="J28:L32" si="3">G28*0.19</f>
        <v>594027.40950000007</v>
      </c>
      <c r="K28" s="4">
        <f t="shared" si="3"/>
        <v>777278.47649999999</v>
      </c>
      <c r="L28" s="4">
        <f t="shared" si="3"/>
        <v>497384.65050000005</v>
      </c>
      <c r="M28" s="17"/>
      <c r="N28" s="75">
        <f>D28/C28/J28</f>
        <v>6.4998871253450321E-6</v>
      </c>
      <c r="O28" s="75">
        <f>E28/C28/K28</f>
        <v>5.0032118558076257E-6</v>
      </c>
      <c r="P28" s="76">
        <f>F28/C28/L28</f>
        <v>7.1485027774405669E-6</v>
      </c>
      <c r="Q28" s="38"/>
      <c r="R28" s="38"/>
    </row>
    <row r="29" spans="2:23" x14ac:dyDescent="0.25">
      <c r="B29" s="28">
        <v>8</v>
      </c>
      <c r="C29" s="18">
        <v>120</v>
      </c>
      <c r="D29" s="21">
        <v>556.66666666666674</v>
      </c>
      <c r="E29" s="21">
        <v>1060</v>
      </c>
      <c r="F29" s="4">
        <v>443.33333333333337</v>
      </c>
      <c r="G29" s="7">
        <v>2966370</v>
      </c>
      <c r="H29" s="7">
        <v>2669490.6</v>
      </c>
      <c r="I29" s="7">
        <v>3120718.2</v>
      </c>
      <c r="J29" s="4">
        <f t="shared" si="3"/>
        <v>563610.30000000005</v>
      </c>
      <c r="K29" s="4">
        <f t="shared" si="3"/>
        <v>507203.21400000004</v>
      </c>
      <c r="L29" s="4">
        <f t="shared" si="3"/>
        <v>592936.45799999998</v>
      </c>
      <c r="M29" s="17"/>
      <c r="N29" s="75">
        <f>D29/C29/J29</f>
        <v>8.2306673403393954E-6</v>
      </c>
      <c r="O29" s="75">
        <f>E29/C29/K29</f>
        <v>1.7415767663754065E-5</v>
      </c>
      <c r="P29" s="76">
        <f>F29/C29/L29</f>
        <v>6.2307594592951217E-6</v>
      </c>
      <c r="Q29" s="38"/>
      <c r="R29" s="38"/>
    </row>
    <row r="30" spans="2:23" x14ac:dyDescent="0.25">
      <c r="B30" s="28">
        <v>24</v>
      </c>
      <c r="C30" s="18">
        <v>120</v>
      </c>
      <c r="D30" s="21">
        <v>643.33333333333337</v>
      </c>
      <c r="E30" s="21">
        <v>543.33333333333337</v>
      </c>
      <c r="F30" s="23">
        <v>906.66666666666674</v>
      </c>
      <c r="G30" s="103">
        <v>4300615.3500000006</v>
      </c>
      <c r="H30" s="103">
        <v>3922274.4</v>
      </c>
      <c r="I30" s="103">
        <v>4924537.8</v>
      </c>
      <c r="J30" s="23">
        <f t="shared" si="3"/>
        <v>817116.91650000017</v>
      </c>
      <c r="K30" s="23">
        <f t="shared" si="3"/>
        <v>745232.13599999994</v>
      </c>
      <c r="L30" s="23">
        <f t="shared" si="3"/>
        <v>935662.18200000003</v>
      </c>
      <c r="M30" s="17"/>
      <c r="N30" s="75">
        <f>D30/C30/J30</f>
        <v>6.5610085935739043E-6</v>
      </c>
      <c r="O30" s="75">
        <f>E30/C30/K30</f>
        <v>6.0756609371147384E-6</v>
      </c>
      <c r="P30" s="76">
        <f>F30/C30/L30</f>
        <v>8.075089173108801E-6</v>
      </c>
      <c r="Q30" s="38"/>
      <c r="R30" s="38"/>
    </row>
    <row r="31" spans="2:23" x14ac:dyDescent="0.25">
      <c r="B31" s="28">
        <v>48</v>
      </c>
      <c r="C31" s="18">
        <v>120</v>
      </c>
      <c r="D31" s="21">
        <v>383.33333333333337</v>
      </c>
      <c r="E31" s="21">
        <v>360</v>
      </c>
      <c r="F31" s="23">
        <v>366.66666666666669</v>
      </c>
      <c r="G31" s="103">
        <v>5792890.3500000006</v>
      </c>
      <c r="H31" s="103">
        <v>4394818.05</v>
      </c>
      <c r="I31" s="103">
        <v>3925713.45</v>
      </c>
      <c r="J31" s="23">
        <f t="shared" si="3"/>
        <v>1100649.1665000001</v>
      </c>
      <c r="K31" s="23">
        <f t="shared" si="3"/>
        <v>835015.42949999997</v>
      </c>
      <c r="L31" s="23">
        <f t="shared" si="3"/>
        <v>745885.55550000002</v>
      </c>
      <c r="M31" s="17"/>
      <c r="N31" s="75">
        <f>D31/C31/J31</f>
        <v>2.9023275914545877E-6</v>
      </c>
      <c r="O31" s="75">
        <f>E31/C31/K31</f>
        <v>3.5927479828682614E-6</v>
      </c>
      <c r="P31" s="76">
        <f>F31/C31/L31</f>
        <v>4.0965474301312647E-6</v>
      </c>
      <c r="Q31" s="38"/>
      <c r="R31" s="38"/>
    </row>
    <row r="32" spans="2:23" x14ac:dyDescent="0.25">
      <c r="B32" s="28">
        <v>72</v>
      </c>
      <c r="C32" s="18">
        <v>120</v>
      </c>
      <c r="D32" s="21">
        <v>403.33333333333337</v>
      </c>
      <c r="E32" s="21">
        <v>233.33333333333334</v>
      </c>
      <c r="F32" s="23">
        <v>250</v>
      </c>
      <c r="G32" s="103">
        <v>2918405.1</v>
      </c>
      <c r="H32" s="103">
        <v>1018534.5</v>
      </c>
      <c r="I32" s="103">
        <v>1551011.55</v>
      </c>
      <c r="J32" s="23">
        <f t="shared" si="3"/>
        <v>554496.96900000004</v>
      </c>
      <c r="K32" s="23">
        <f t="shared" si="3"/>
        <v>193521.55499999999</v>
      </c>
      <c r="L32" s="23">
        <f t="shared" si="3"/>
        <v>294692.19449999998</v>
      </c>
      <c r="M32" s="17"/>
      <c r="N32" s="75">
        <f>D32/C32/J32</f>
        <v>6.0615500156342805E-6</v>
      </c>
      <c r="O32" s="75">
        <f>E32/C32/K32</f>
        <v>1.0047689232573831E-5</v>
      </c>
      <c r="P32" s="76">
        <f>F32/C32/L32</f>
        <v>7.0695232931706766E-6</v>
      </c>
      <c r="Q32" s="38"/>
      <c r="R32" s="38"/>
    </row>
    <row r="33" spans="2:23" x14ac:dyDescent="0.25">
      <c r="B33" s="28">
        <v>96</v>
      </c>
      <c r="C33" s="18">
        <v>120</v>
      </c>
      <c r="D33" s="21">
        <v>303.33333333333337</v>
      </c>
      <c r="E33" s="21">
        <v>280</v>
      </c>
      <c r="F33" s="23">
        <v>246.66666666666669</v>
      </c>
      <c r="G33" s="103">
        <v>327103.65000000002</v>
      </c>
      <c r="H33" s="103">
        <v>143909.85</v>
      </c>
      <c r="I33" s="103">
        <v>160771.80000000002</v>
      </c>
      <c r="J33" s="4">
        <f>G33*0.19</f>
        <v>62149.693500000008</v>
      </c>
      <c r="K33" s="4">
        <f>H33*0.19</f>
        <v>27342.871500000001</v>
      </c>
      <c r="L33" s="4">
        <f>I33*0.19</f>
        <v>30546.642000000003</v>
      </c>
      <c r="M33" s="17"/>
      <c r="N33" s="75">
        <f>D33/C33/J33</f>
        <v>4.0672409394549592E-5</v>
      </c>
      <c r="O33" s="75">
        <f>E33/C33/K33</f>
        <v>8.5336075010751283E-5</v>
      </c>
      <c r="P33" s="76">
        <f>F33/C33/L33</f>
        <v>6.7292357554573615E-5</v>
      </c>
      <c r="Q33" s="38"/>
      <c r="R33" s="38"/>
    </row>
    <row r="34" spans="2:23" x14ac:dyDescent="0.25">
      <c r="B34" s="29">
        <v>120</v>
      </c>
      <c r="C34" s="30">
        <v>120</v>
      </c>
      <c r="D34" s="32">
        <v>243.33333333333334</v>
      </c>
      <c r="E34" s="32">
        <v>230</v>
      </c>
      <c r="F34" s="33">
        <v>200</v>
      </c>
      <c r="G34" s="104">
        <v>249172.05000000002</v>
      </c>
      <c r="H34" s="104">
        <v>127244.85</v>
      </c>
      <c r="I34" s="104">
        <v>104656.2</v>
      </c>
      <c r="J34" s="44">
        <f t="shared" ref="J34:L34" si="4">G34*0.19</f>
        <v>47342.6895</v>
      </c>
      <c r="K34" s="44">
        <f t="shared" si="4"/>
        <v>24176.521500000003</v>
      </c>
      <c r="L34" s="44">
        <f t="shared" si="4"/>
        <v>19884.678</v>
      </c>
      <c r="M34" s="31"/>
      <c r="N34" s="77">
        <f>D34/C34/J34</f>
        <v>4.2831909196408831E-5</v>
      </c>
      <c r="O34" s="77">
        <f>E34/C34/K34</f>
        <v>7.927801634601018E-5</v>
      </c>
      <c r="P34" s="78">
        <f>F34/C34/L34</f>
        <v>8.3816628394317808E-5</v>
      </c>
      <c r="Q34" s="38"/>
      <c r="R34" s="38"/>
    </row>
    <row r="35" spans="2:23" x14ac:dyDescent="0.25">
      <c r="B35" s="2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26"/>
    </row>
    <row r="36" spans="2:23" x14ac:dyDescent="0.25">
      <c r="B36" s="55" t="s">
        <v>6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7"/>
      <c r="Q36" s="35"/>
      <c r="R36" s="35"/>
    </row>
    <row r="37" spans="2:23" x14ac:dyDescent="0.25">
      <c r="B37" s="25" t="s">
        <v>20</v>
      </c>
      <c r="C37" s="51" t="s">
        <v>19</v>
      </c>
      <c r="D37" s="16" t="s">
        <v>16</v>
      </c>
      <c r="E37" s="16" t="s">
        <v>17</v>
      </c>
      <c r="F37" s="16" t="s">
        <v>18</v>
      </c>
      <c r="G37" s="16" t="s">
        <v>16</v>
      </c>
      <c r="H37" s="16" t="s">
        <v>17</v>
      </c>
      <c r="I37" s="16" t="s">
        <v>18</v>
      </c>
      <c r="J37" s="16" t="s">
        <v>16</v>
      </c>
      <c r="K37" s="16" t="s">
        <v>17</v>
      </c>
      <c r="L37" s="16" t="s">
        <v>18</v>
      </c>
      <c r="M37" s="17"/>
      <c r="N37" s="35" t="s">
        <v>16</v>
      </c>
      <c r="O37" s="35" t="s">
        <v>17</v>
      </c>
      <c r="P37" s="50" t="s">
        <v>18</v>
      </c>
      <c r="Q37" s="35"/>
      <c r="R37" s="35"/>
    </row>
    <row r="38" spans="2:23" x14ac:dyDescent="0.25">
      <c r="B38" s="27"/>
      <c r="C38" s="17"/>
      <c r="D38" s="15" t="s">
        <v>11</v>
      </c>
      <c r="E38" s="15" t="s">
        <v>11</v>
      </c>
      <c r="F38" s="15" t="s">
        <v>11</v>
      </c>
      <c r="G38" s="15" t="s">
        <v>12</v>
      </c>
      <c r="H38" s="15" t="s">
        <v>12</v>
      </c>
      <c r="I38" s="15" t="s">
        <v>12</v>
      </c>
      <c r="J38" s="15" t="s">
        <v>13</v>
      </c>
      <c r="K38" s="15" t="s">
        <v>13</v>
      </c>
      <c r="L38" s="15" t="s">
        <v>13</v>
      </c>
      <c r="M38" s="17"/>
      <c r="N38" s="37" t="s">
        <v>14</v>
      </c>
      <c r="O38" s="37" t="s">
        <v>14</v>
      </c>
      <c r="P38" s="42" t="s">
        <v>14</v>
      </c>
      <c r="Q38" s="37"/>
      <c r="R38" s="37"/>
      <c r="S38" s="19"/>
      <c r="T38" s="19"/>
      <c r="U38" s="19"/>
      <c r="V38" s="19"/>
      <c r="W38" s="19"/>
    </row>
    <row r="39" spans="2:23" x14ac:dyDescent="0.25">
      <c r="B39" s="28">
        <v>4</v>
      </c>
      <c r="C39" s="18">
        <v>120</v>
      </c>
      <c r="D39" s="21">
        <v>553.33333333333337</v>
      </c>
      <c r="E39" s="21">
        <v>353.33333333333337</v>
      </c>
      <c r="F39" s="4">
        <v>336.66666666666669</v>
      </c>
      <c r="G39" s="105">
        <v>2508900.6</v>
      </c>
      <c r="H39" s="105">
        <v>2660718.75</v>
      </c>
      <c r="I39" s="105">
        <v>2377747.0500000003</v>
      </c>
      <c r="J39" s="17">
        <f t="shared" ref="J39:L43" si="5">G39*0.19</f>
        <v>476691.114</v>
      </c>
      <c r="K39" s="17">
        <f t="shared" si="5"/>
        <v>505536.5625</v>
      </c>
      <c r="L39" s="17">
        <f t="shared" si="5"/>
        <v>451771.93950000004</v>
      </c>
      <c r="M39" s="17"/>
      <c r="N39" s="75">
        <f>D39/C39/J39</f>
        <v>9.6731635553649357E-6</v>
      </c>
      <c r="O39" s="75">
        <f>E39/C39/K39</f>
        <v>5.8243946390018917E-6</v>
      </c>
      <c r="P39" s="76">
        <f>F39/C39/L39</f>
        <v>6.2101146845477232E-6</v>
      </c>
      <c r="Q39" s="38"/>
      <c r="R39" s="38"/>
    </row>
    <row r="40" spans="2:23" x14ac:dyDescent="0.25">
      <c r="B40" s="28">
        <v>8</v>
      </c>
      <c r="C40" s="18">
        <v>120</v>
      </c>
      <c r="D40" s="21">
        <v>550</v>
      </c>
      <c r="E40" s="21">
        <v>720</v>
      </c>
      <c r="F40" s="4">
        <v>470</v>
      </c>
      <c r="G40" s="105">
        <v>2385958.35</v>
      </c>
      <c r="H40" s="105">
        <v>2630494.5</v>
      </c>
      <c r="I40" s="105">
        <v>2216445</v>
      </c>
      <c r="J40" s="17">
        <f t="shared" si="5"/>
        <v>453332.08650000003</v>
      </c>
      <c r="K40" s="17">
        <f t="shared" si="5"/>
        <v>499793.95500000002</v>
      </c>
      <c r="L40" s="17">
        <f t="shared" si="5"/>
        <v>421124.55</v>
      </c>
      <c r="M40" s="17"/>
      <c r="N40" s="75">
        <f>D40/C40/J40</f>
        <v>1.011032192474938E-5</v>
      </c>
      <c r="O40" s="75">
        <f>E40/C40/K40</f>
        <v>1.2004947118658128E-5</v>
      </c>
      <c r="P40" s="76">
        <f>F40/C40/L40</f>
        <v>9.3004947507018218E-6</v>
      </c>
      <c r="Q40" s="38"/>
      <c r="R40" s="38"/>
    </row>
    <row r="41" spans="2:23" x14ac:dyDescent="0.25">
      <c r="B41" s="28">
        <v>24</v>
      </c>
      <c r="C41" s="18">
        <v>120</v>
      </c>
      <c r="D41" s="21">
        <v>516.66666666666674</v>
      </c>
      <c r="E41" s="21">
        <v>590</v>
      </c>
      <c r="F41" s="23">
        <v>476.66666666666669</v>
      </c>
      <c r="G41" s="105">
        <v>4023779.4</v>
      </c>
      <c r="H41" s="105">
        <v>3961285.65</v>
      </c>
      <c r="I41" s="105">
        <v>3866234.5500000003</v>
      </c>
      <c r="J41" s="17">
        <f t="shared" si="5"/>
        <v>764518.08600000001</v>
      </c>
      <c r="K41" s="17">
        <f t="shared" si="5"/>
        <v>752644.27350000001</v>
      </c>
      <c r="L41" s="17">
        <f t="shared" si="5"/>
        <v>734584.56450000009</v>
      </c>
      <c r="M41" s="17"/>
      <c r="N41" s="75">
        <f>D41/C41/J41</f>
        <v>5.6317249184809425E-6</v>
      </c>
      <c r="O41" s="75">
        <f>E41/C41/K41</f>
        <v>6.5325238492851792E-6</v>
      </c>
      <c r="P41" s="76">
        <f>F41/C41/L41</f>
        <v>5.4074403604245922E-6</v>
      </c>
      <c r="Q41" s="38"/>
      <c r="R41" s="38"/>
    </row>
    <row r="42" spans="2:23" x14ac:dyDescent="0.25">
      <c r="B42" s="28">
        <v>48</v>
      </c>
      <c r="C42" s="18">
        <v>120</v>
      </c>
      <c r="D42" s="21">
        <v>460</v>
      </c>
      <c r="E42" s="21">
        <v>333.33333333333337</v>
      </c>
      <c r="F42" s="23">
        <v>320</v>
      </c>
      <c r="G42" s="105">
        <v>6477488.5499999998</v>
      </c>
      <c r="H42" s="105">
        <v>5128426.5</v>
      </c>
      <c r="I42" s="105">
        <v>4993379.4000000004</v>
      </c>
      <c r="J42" s="17">
        <f t="shared" si="5"/>
        <v>1230722.8244999999</v>
      </c>
      <c r="K42" s="17">
        <f t="shared" si="5"/>
        <v>974401.03500000003</v>
      </c>
      <c r="L42" s="17">
        <f t="shared" si="5"/>
        <v>948742.08600000013</v>
      </c>
      <c r="M42" s="17"/>
      <c r="N42" s="75">
        <f>D42/C42/J42</f>
        <v>3.1147007734179986E-6</v>
      </c>
      <c r="O42" s="75">
        <f>E42/C42/K42</f>
        <v>2.850754133053418E-6</v>
      </c>
      <c r="P42" s="76">
        <f>F42/C42/L42</f>
        <v>2.8107392999815401E-6</v>
      </c>
      <c r="Q42" s="38"/>
      <c r="R42" s="38"/>
    </row>
    <row r="43" spans="2:23" x14ac:dyDescent="0.25">
      <c r="B43" s="28">
        <v>72</v>
      </c>
      <c r="C43" s="18">
        <v>120</v>
      </c>
      <c r="D43" s="21">
        <v>580</v>
      </c>
      <c r="E43" s="21">
        <v>586.66666666666674</v>
      </c>
      <c r="F43" s="23">
        <v>676.66666666666674</v>
      </c>
      <c r="G43" s="105">
        <v>6942517.7999999998</v>
      </c>
      <c r="H43" s="105">
        <v>5797647.4500000002</v>
      </c>
      <c r="I43" s="105">
        <v>5817206.1000000006</v>
      </c>
      <c r="J43" s="17">
        <f t="shared" si="5"/>
        <v>1319078.382</v>
      </c>
      <c r="K43" s="17">
        <f t="shared" si="5"/>
        <v>1101553.0155</v>
      </c>
      <c r="L43" s="17">
        <f t="shared" si="5"/>
        <v>1105269.1590000002</v>
      </c>
      <c r="M43" s="17"/>
      <c r="N43" s="75">
        <f>D43/C43/J43</f>
        <v>3.664174471576878E-6</v>
      </c>
      <c r="O43" s="75">
        <f>E43/C43/K43</f>
        <v>4.4381784808330815E-6</v>
      </c>
      <c r="P43" s="76">
        <f>F43/C43/L43</f>
        <v>5.101824151133207E-6</v>
      </c>
      <c r="Q43" s="38"/>
      <c r="R43" s="38"/>
    </row>
    <row r="44" spans="2:23" x14ac:dyDescent="0.25">
      <c r="B44" s="28">
        <v>96</v>
      </c>
      <c r="C44" s="18">
        <v>120</v>
      </c>
      <c r="D44" s="21">
        <v>623.33333333333337</v>
      </c>
      <c r="E44" s="21">
        <v>546.66666666666674</v>
      </c>
      <c r="F44" s="23">
        <v>646.66666666666674</v>
      </c>
      <c r="G44" s="105">
        <v>6585023.25</v>
      </c>
      <c r="H44" s="105">
        <v>7358991.2999999998</v>
      </c>
      <c r="I44" s="105">
        <v>7702108.5</v>
      </c>
      <c r="J44" s="17">
        <f>G44*0.19</f>
        <v>1251154.4175</v>
      </c>
      <c r="K44" s="17">
        <f>H44*0.19</f>
        <v>1398208.3470000001</v>
      </c>
      <c r="L44" s="17">
        <f>I44*0.19</f>
        <v>1463400.615</v>
      </c>
      <c r="M44" s="17"/>
      <c r="N44" s="75">
        <f>D44/C44/J44</f>
        <v>4.1517212997766876E-6</v>
      </c>
      <c r="O44" s="75">
        <f>E44/C44/K44</f>
        <v>3.2581378628799992E-6</v>
      </c>
      <c r="P44" s="76">
        <f>F44/C44/L44</f>
        <v>3.6824426842877125E-6</v>
      </c>
      <c r="Q44" s="38"/>
      <c r="R44" s="38"/>
    </row>
    <row r="45" spans="2:23" x14ac:dyDescent="0.25">
      <c r="B45" s="29">
        <v>120</v>
      </c>
      <c r="C45" s="30">
        <v>120</v>
      </c>
      <c r="D45" s="32">
        <v>470</v>
      </c>
      <c r="E45" s="32">
        <v>343.33333333333337</v>
      </c>
      <c r="F45" s="33">
        <v>333.33333333333337</v>
      </c>
      <c r="G45" s="106">
        <v>8961846.1500000004</v>
      </c>
      <c r="H45" s="106">
        <v>9757705.9500000011</v>
      </c>
      <c r="I45" s="106">
        <v>7500007.5</v>
      </c>
      <c r="J45" s="31">
        <f t="shared" ref="J45:L45" si="6">G45*0.19</f>
        <v>1702750.7685</v>
      </c>
      <c r="K45" s="31">
        <f t="shared" si="6"/>
        <v>1853964.1305000002</v>
      </c>
      <c r="L45" s="31">
        <f t="shared" si="6"/>
        <v>1425001.425</v>
      </c>
      <c r="M45" s="31"/>
      <c r="N45" s="77">
        <f>D45/C45/J45</f>
        <v>2.30019961765571E-6</v>
      </c>
      <c r="O45" s="77">
        <f>E45/C45/K45</f>
        <v>1.5432397337371848E-6</v>
      </c>
      <c r="P45" s="78">
        <f>F45/C45/L45</f>
        <v>1.9493157894756337E-6</v>
      </c>
      <c r="Q45" s="38"/>
      <c r="R45" s="38"/>
    </row>
    <row r="46" spans="2:23" x14ac:dyDescent="0.25">
      <c r="B46" s="69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4"/>
    </row>
    <row r="48" spans="2:23" x14ac:dyDescent="0.25">
      <c r="B48" s="72" t="s">
        <v>22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4"/>
      <c r="Q48" s="1"/>
      <c r="R48" s="1"/>
    </row>
    <row r="49" spans="2:23" x14ac:dyDescent="0.25">
      <c r="B49" s="47" t="s">
        <v>7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9"/>
      <c r="Q49" s="35"/>
      <c r="R49" s="88" t="s">
        <v>21</v>
      </c>
      <c r="S49" s="89"/>
      <c r="T49" s="89"/>
      <c r="U49" s="89"/>
      <c r="V49" s="89"/>
      <c r="W49" s="90"/>
    </row>
    <row r="50" spans="2:23" x14ac:dyDescent="0.25">
      <c r="B50" s="25" t="s">
        <v>20</v>
      </c>
      <c r="C50" s="66" t="s">
        <v>19</v>
      </c>
      <c r="D50" s="16" t="s">
        <v>16</v>
      </c>
      <c r="E50" s="16" t="s">
        <v>17</v>
      </c>
      <c r="F50" s="16" t="s">
        <v>18</v>
      </c>
      <c r="G50" s="16" t="s">
        <v>16</v>
      </c>
      <c r="H50" s="16" t="s">
        <v>17</v>
      </c>
      <c r="I50" s="16" t="s">
        <v>18</v>
      </c>
      <c r="J50" s="16" t="s">
        <v>16</v>
      </c>
      <c r="K50" s="16" t="s">
        <v>17</v>
      </c>
      <c r="L50" s="16" t="s">
        <v>18</v>
      </c>
      <c r="M50" s="17"/>
      <c r="N50" s="35" t="s">
        <v>16</v>
      </c>
      <c r="O50" s="35" t="s">
        <v>17</v>
      </c>
      <c r="P50" s="50" t="s">
        <v>18</v>
      </c>
      <c r="Q50" s="35"/>
      <c r="R50" s="55" t="s">
        <v>7</v>
      </c>
      <c r="S50" s="56"/>
      <c r="T50" s="56"/>
      <c r="U50" s="56"/>
      <c r="V50" s="56"/>
      <c r="W50" s="57"/>
    </row>
    <row r="51" spans="2:23" x14ac:dyDescent="0.25">
      <c r="B51" s="70"/>
      <c r="C51" s="20"/>
      <c r="D51" s="66" t="s">
        <v>11</v>
      </c>
      <c r="E51" s="66" t="s">
        <v>11</v>
      </c>
      <c r="F51" s="66" t="s">
        <v>11</v>
      </c>
      <c r="G51" s="66" t="s">
        <v>12</v>
      </c>
      <c r="H51" s="66" t="s">
        <v>12</v>
      </c>
      <c r="I51" s="66" t="s">
        <v>12</v>
      </c>
      <c r="J51" s="66" t="s">
        <v>13</v>
      </c>
      <c r="K51" s="66" t="s">
        <v>13</v>
      </c>
      <c r="L51" s="66" t="s">
        <v>13</v>
      </c>
      <c r="M51" s="3"/>
      <c r="N51" s="1" t="s">
        <v>14</v>
      </c>
      <c r="O51" s="1" t="s">
        <v>14</v>
      </c>
      <c r="P51" s="71" t="s">
        <v>14</v>
      </c>
      <c r="Q51" s="1"/>
      <c r="R51" s="64" t="s">
        <v>20</v>
      </c>
      <c r="S51" s="1" t="s">
        <v>24</v>
      </c>
      <c r="T51" s="1" t="s">
        <v>24</v>
      </c>
      <c r="U51" s="1" t="s">
        <v>24</v>
      </c>
      <c r="V51" s="65" t="s">
        <v>2</v>
      </c>
      <c r="W51" s="81" t="s">
        <v>15</v>
      </c>
    </row>
    <row r="52" spans="2:23" x14ac:dyDescent="0.25">
      <c r="B52" s="28">
        <v>4</v>
      </c>
      <c r="C52" s="20">
        <v>120</v>
      </c>
      <c r="D52" s="21">
        <v>156.66666666666669</v>
      </c>
      <c r="E52" s="21">
        <v>153.33333333333334</v>
      </c>
      <c r="F52" s="4">
        <v>196.66666666666669</v>
      </c>
      <c r="G52" s="6">
        <v>2506910.6</v>
      </c>
      <c r="H52" s="6">
        <v>2656718.75</v>
      </c>
      <c r="I52" s="7">
        <v>2377747.0500000003</v>
      </c>
      <c r="J52" s="6">
        <f t="shared" ref="J52:L56" si="7">G52*0.19</f>
        <v>476313.01400000002</v>
      </c>
      <c r="K52" s="4">
        <f t="shared" si="7"/>
        <v>504776.5625</v>
      </c>
      <c r="L52" s="4">
        <f t="shared" si="7"/>
        <v>451771.93950000004</v>
      </c>
      <c r="M52" s="3"/>
      <c r="N52" s="79">
        <f>D52/C52/J52</f>
        <v>2.740961336730463E-6</v>
      </c>
      <c r="O52" s="79">
        <f>E52/C52/K52</f>
        <v>2.5313730325539388E-6</v>
      </c>
      <c r="P52" s="80">
        <f>F52/C52/L52</f>
        <v>3.6276907563199573E-6</v>
      </c>
      <c r="Q52" s="67"/>
      <c r="R52" s="82">
        <v>4</v>
      </c>
      <c r="S52" s="83">
        <f>N52/N6</f>
        <v>0.61842105263157898</v>
      </c>
      <c r="T52" s="83">
        <f>O52/O6</f>
        <v>0.71875</v>
      </c>
      <c r="U52" s="83">
        <f>P52/P6</f>
        <v>0.60824742268041243</v>
      </c>
      <c r="V52" s="144">
        <f>AVERAGE(S52:U52)</f>
        <v>0.64847282510399717</v>
      </c>
      <c r="W52" s="84">
        <f t="shared" ref="W52:W56" si="8">STDEV(S52:U52)</f>
        <v>6.1074026149569915E-2</v>
      </c>
    </row>
    <row r="53" spans="2:23" x14ac:dyDescent="0.25">
      <c r="B53" s="28">
        <v>8</v>
      </c>
      <c r="C53" s="20">
        <v>120</v>
      </c>
      <c r="D53" s="21">
        <v>523.33333333333337</v>
      </c>
      <c r="E53" s="21">
        <v>160</v>
      </c>
      <c r="F53" s="4">
        <v>1293.3333333333335</v>
      </c>
      <c r="G53" s="6">
        <v>2385758.35</v>
      </c>
      <c r="H53" s="6">
        <v>2610474.5</v>
      </c>
      <c r="I53" s="7">
        <v>2224445</v>
      </c>
      <c r="J53" s="6">
        <f t="shared" si="7"/>
        <v>453294.08650000003</v>
      </c>
      <c r="K53" s="4">
        <f t="shared" si="7"/>
        <v>495990.15500000003</v>
      </c>
      <c r="L53" s="4">
        <f t="shared" si="7"/>
        <v>422644.55</v>
      </c>
      <c r="M53" s="3"/>
      <c r="N53" s="79">
        <f>D53/C53/J53</f>
        <v>9.6209309607022887E-6</v>
      </c>
      <c r="O53" s="79">
        <f>E53/C53/K53</f>
        <v>2.6882254010330771E-6</v>
      </c>
      <c r="P53" s="80">
        <f>F53/C53/L53</f>
        <v>2.5500808605665871E-5</v>
      </c>
      <c r="Q53" s="67"/>
      <c r="R53" s="82">
        <v>8</v>
      </c>
      <c r="S53" s="83">
        <f>N53/N7</f>
        <v>2.211267605633803</v>
      </c>
      <c r="T53" s="83">
        <f>O53/O7</f>
        <v>0.88888888888888884</v>
      </c>
      <c r="U53" s="83">
        <f>P53/P7</f>
        <v>5.9692307692307685</v>
      </c>
      <c r="V53" s="144">
        <f t="shared" ref="V53:V56" si="9">AVERAGE(S53:U53)</f>
        <v>3.0231290879178201</v>
      </c>
      <c r="W53" s="84">
        <f t="shared" si="8"/>
        <v>2.6356797425144838</v>
      </c>
    </row>
    <row r="54" spans="2:23" x14ac:dyDescent="0.25">
      <c r="B54" s="28">
        <v>24</v>
      </c>
      <c r="C54" s="18">
        <v>120</v>
      </c>
      <c r="D54" s="21">
        <v>166.66666666666669</v>
      </c>
      <c r="E54" s="21">
        <v>353.33333333333337</v>
      </c>
      <c r="F54" s="23">
        <v>230</v>
      </c>
      <c r="G54" s="103">
        <v>1070563.3500000001</v>
      </c>
      <c r="H54" s="103">
        <v>648728.4</v>
      </c>
      <c r="I54" s="103">
        <v>1309491.6500000001</v>
      </c>
      <c r="J54" s="22">
        <f t="shared" si="7"/>
        <v>203407.03650000002</v>
      </c>
      <c r="K54" s="4">
        <f t="shared" si="7"/>
        <v>123258.39600000001</v>
      </c>
      <c r="L54" s="4">
        <f t="shared" si="7"/>
        <v>248803.41350000002</v>
      </c>
      <c r="M54" s="17"/>
      <c r="N54" s="75">
        <f>D54/C54/J54</f>
        <v>6.8281260706971113E-6</v>
      </c>
      <c r="O54" s="75">
        <f>E54/C54/K54</f>
        <v>2.3888388458701382E-5</v>
      </c>
      <c r="P54" s="76">
        <f>F54/C54/L54</f>
        <v>7.7035384671949716E-6</v>
      </c>
      <c r="Q54" s="68"/>
      <c r="R54" s="82">
        <v>24</v>
      </c>
      <c r="S54" s="83">
        <f>N54/N8</f>
        <v>0.7142857142857143</v>
      </c>
      <c r="T54" s="83">
        <f>O54/O8</f>
        <v>1.1521739130434783</v>
      </c>
      <c r="U54" s="83">
        <f>P54/P8</f>
        <v>0.5036496350364964</v>
      </c>
      <c r="V54" s="144">
        <f t="shared" si="9"/>
        <v>0.79003642078856295</v>
      </c>
      <c r="W54" s="84">
        <f t="shared" si="8"/>
        <v>0.33083162173963931</v>
      </c>
    </row>
    <row r="55" spans="2:23" x14ac:dyDescent="0.25">
      <c r="B55" s="28">
        <v>48</v>
      </c>
      <c r="C55" s="18">
        <v>120</v>
      </c>
      <c r="D55" s="21">
        <v>240</v>
      </c>
      <c r="E55" s="21">
        <v>270</v>
      </c>
      <c r="F55" s="23">
        <v>273.33333333333337</v>
      </c>
      <c r="G55" s="103">
        <v>141803.6</v>
      </c>
      <c r="H55" s="103">
        <v>34758.800000000003</v>
      </c>
      <c r="I55" s="103">
        <v>287221.5</v>
      </c>
      <c r="J55" s="22">
        <f t="shared" si="7"/>
        <v>26942.684000000001</v>
      </c>
      <c r="K55" s="4">
        <f t="shared" si="7"/>
        <v>6604.1720000000005</v>
      </c>
      <c r="L55" s="4">
        <f t="shared" si="7"/>
        <v>54572.084999999999</v>
      </c>
      <c r="M55" s="17"/>
      <c r="N55" s="75">
        <f>D55/C55/J55</f>
        <v>7.4231654129187721E-5</v>
      </c>
      <c r="O55" s="75">
        <f>E55/C55/K55</f>
        <v>3.4069373117477859E-4</v>
      </c>
      <c r="P55" s="76">
        <f>F55/C55/L55</f>
        <v>4.1738881293939531E-5</v>
      </c>
      <c r="Q55" s="68"/>
      <c r="R55" s="82">
        <v>48</v>
      </c>
      <c r="S55" s="83">
        <f>N55/N9</f>
        <v>1</v>
      </c>
      <c r="T55" s="83">
        <f>O55/O9</f>
        <v>1.6199999999999999</v>
      </c>
      <c r="U55" s="83">
        <f>P55/P9</f>
        <v>1.4385964912280704</v>
      </c>
      <c r="V55" s="144">
        <f t="shared" si="9"/>
        <v>1.3528654970760234</v>
      </c>
      <c r="W55" s="84">
        <f t="shared" si="8"/>
        <v>0.31876692507022086</v>
      </c>
    </row>
    <row r="56" spans="2:23" x14ac:dyDescent="0.25">
      <c r="B56" s="28">
        <v>72</v>
      </c>
      <c r="C56" s="18">
        <v>120</v>
      </c>
      <c r="D56" s="21">
        <v>483.33333333333337</v>
      </c>
      <c r="E56" s="21">
        <v>166.66666666666669</v>
      </c>
      <c r="F56" s="23">
        <v>183.33333333333334</v>
      </c>
      <c r="G56" s="103">
        <v>18840.5</v>
      </c>
      <c r="H56" s="103">
        <v>2191.65</v>
      </c>
      <c r="I56" s="103">
        <v>8497.4500000000007</v>
      </c>
      <c r="J56" s="22">
        <f t="shared" si="7"/>
        <v>3579.6950000000002</v>
      </c>
      <c r="K56" s="4">
        <f t="shared" si="7"/>
        <v>416.4135</v>
      </c>
      <c r="L56" s="4">
        <f t="shared" si="7"/>
        <v>1614.5155000000002</v>
      </c>
      <c r="M56" s="17"/>
      <c r="N56" s="75">
        <f>D56/C56/J56</f>
        <v>1.1251734513073816E-3</v>
      </c>
      <c r="O56" s="75">
        <f>E56/C56/K56</f>
        <v>3.3353598980073629E-3</v>
      </c>
      <c r="P56" s="76">
        <f>F56/C56/L56</f>
        <v>9.4627631495502996E-4</v>
      </c>
      <c r="Q56" s="68"/>
      <c r="R56" s="82">
        <v>72</v>
      </c>
      <c r="S56" s="83">
        <f>N56/N10</f>
        <v>0.42151162790697672</v>
      </c>
      <c r="T56" s="83">
        <f>O56/O10</f>
        <v>1.0638297872340425</v>
      </c>
      <c r="U56" s="83">
        <f>P56/P10</f>
        <v>1.1458333333333335</v>
      </c>
      <c r="V56" s="144">
        <f t="shared" si="9"/>
        <v>0.87705824949145095</v>
      </c>
      <c r="W56" s="84">
        <f t="shared" si="8"/>
        <v>0.39663987283300906</v>
      </c>
    </row>
    <row r="57" spans="2:23" x14ac:dyDescent="0.25">
      <c r="B57" s="28">
        <v>96</v>
      </c>
      <c r="C57" s="18">
        <v>120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26"/>
      <c r="R57" s="82">
        <v>96</v>
      </c>
      <c r="S57" s="4"/>
      <c r="T57" s="4"/>
      <c r="U57" s="4"/>
      <c r="V57" s="4"/>
      <c r="W57" s="84"/>
    </row>
    <row r="58" spans="2:23" x14ac:dyDescent="0.25">
      <c r="B58" s="29">
        <v>120</v>
      </c>
      <c r="C58" s="30">
        <v>120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4"/>
      <c r="R58" s="86">
        <v>120</v>
      </c>
      <c r="S58" s="44"/>
      <c r="T58" s="44"/>
      <c r="U58" s="44"/>
      <c r="V58" s="44"/>
      <c r="W58" s="87"/>
    </row>
    <row r="59" spans="2:23" x14ac:dyDescent="0.25">
      <c r="B59" s="2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26"/>
      <c r="Q59" s="17"/>
      <c r="R59" s="82"/>
      <c r="S59" s="4"/>
      <c r="T59" s="4"/>
      <c r="U59" s="4"/>
      <c r="V59" s="4"/>
      <c r="W59" s="84"/>
    </row>
    <row r="60" spans="2:23" x14ac:dyDescent="0.25">
      <c r="B60" s="47" t="s">
        <v>8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9"/>
      <c r="Q60" s="35"/>
      <c r="R60" s="55" t="s">
        <v>8</v>
      </c>
      <c r="S60" s="56"/>
      <c r="T60" s="56"/>
      <c r="U60" s="56"/>
      <c r="V60" s="56"/>
      <c r="W60" s="57"/>
    </row>
    <row r="61" spans="2:23" x14ac:dyDescent="0.25">
      <c r="B61" s="25" t="s">
        <v>20</v>
      </c>
      <c r="C61" s="51" t="s">
        <v>19</v>
      </c>
      <c r="D61" s="16" t="s">
        <v>16</v>
      </c>
      <c r="E61" s="16" t="s">
        <v>17</v>
      </c>
      <c r="F61" s="16" t="s">
        <v>18</v>
      </c>
      <c r="G61" s="16" t="s">
        <v>16</v>
      </c>
      <c r="H61" s="16" t="s">
        <v>17</v>
      </c>
      <c r="I61" s="16" t="s">
        <v>18</v>
      </c>
      <c r="J61" s="16" t="s">
        <v>16</v>
      </c>
      <c r="K61" s="16" t="s">
        <v>17</v>
      </c>
      <c r="L61" s="16" t="s">
        <v>18</v>
      </c>
      <c r="M61" s="17"/>
      <c r="N61" s="35" t="s">
        <v>16</v>
      </c>
      <c r="O61" s="35" t="s">
        <v>17</v>
      </c>
      <c r="P61" s="50" t="s">
        <v>18</v>
      </c>
      <c r="Q61" s="35"/>
      <c r="R61" s="85" t="s">
        <v>20</v>
      </c>
      <c r="S61" s="1" t="s">
        <v>24</v>
      </c>
      <c r="T61" s="1" t="s">
        <v>24</v>
      </c>
      <c r="U61" s="1" t="s">
        <v>24</v>
      </c>
      <c r="V61" s="1" t="s">
        <v>2</v>
      </c>
      <c r="W61" s="71" t="s">
        <v>15</v>
      </c>
    </row>
    <row r="62" spans="2:23" x14ac:dyDescent="0.25">
      <c r="B62" s="70"/>
      <c r="C62" s="20"/>
      <c r="D62" s="66" t="s">
        <v>11</v>
      </c>
      <c r="E62" s="66" t="s">
        <v>11</v>
      </c>
      <c r="F62" s="66" t="s">
        <v>11</v>
      </c>
      <c r="G62" s="66" t="s">
        <v>12</v>
      </c>
      <c r="H62" s="66" t="s">
        <v>12</v>
      </c>
      <c r="I62" s="66" t="s">
        <v>12</v>
      </c>
      <c r="J62" s="66" t="s">
        <v>13</v>
      </c>
      <c r="K62" s="66" t="s">
        <v>13</v>
      </c>
      <c r="L62" s="66" t="s">
        <v>13</v>
      </c>
      <c r="M62" s="3"/>
      <c r="N62" s="1" t="s">
        <v>14</v>
      </c>
      <c r="O62" s="1" t="s">
        <v>14</v>
      </c>
      <c r="P62" s="71" t="s">
        <v>14</v>
      </c>
      <c r="Q62" s="1"/>
      <c r="R62" s="82"/>
      <c r="S62" s="4"/>
      <c r="T62" s="4"/>
      <c r="U62" s="4"/>
      <c r="V62" s="4"/>
      <c r="W62" s="84"/>
    </row>
    <row r="63" spans="2:23" x14ac:dyDescent="0.25">
      <c r="B63" s="28">
        <v>4</v>
      </c>
      <c r="C63" s="18">
        <v>120</v>
      </c>
      <c r="D63" s="21">
        <v>160</v>
      </c>
      <c r="E63" s="21">
        <v>253.33333333333334</v>
      </c>
      <c r="F63" s="4">
        <v>156.66666666666669</v>
      </c>
      <c r="G63" s="7">
        <v>2784979.0500000003</v>
      </c>
      <c r="H63" s="7">
        <v>3863477.25</v>
      </c>
      <c r="I63" s="7">
        <v>2967945.6</v>
      </c>
      <c r="J63" s="4">
        <f t="shared" ref="J63:L67" si="10">G63*0.19</f>
        <v>529146.01950000005</v>
      </c>
      <c r="K63" s="4">
        <f t="shared" si="10"/>
        <v>734060.67749999999</v>
      </c>
      <c r="L63" s="4">
        <f t="shared" si="10"/>
        <v>563909.66399999999</v>
      </c>
      <c r="M63" s="17"/>
      <c r="N63" s="38">
        <f>D63/C63/J63</f>
        <v>2.5197833569516874E-6</v>
      </c>
      <c r="O63" s="38">
        <f>E63/C63/K63</f>
        <v>2.8759354312520183E-6</v>
      </c>
      <c r="P63" s="43">
        <f>F63/C63/L63</f>
        <v>2.315185638591141E-6</v>
      </c>
      <c r="Q63" s="36"/>
      <c r="R63" s="82">
        <v>4</v>
      </c>
      <c r="S63" s="4">
        <f>N63/N17</f>
        <v>0.42857142857142844</v>
      </c>
      <c r="T63" s="4">
        <f>O63/O17</f>
        <v>0.79166666666666674</v>
      </c>
      <c r="U63" s="4">
        <f>P63/P17</f>
        <v>0.41964285714285715</v>
      </c>
      <c r="V63" s="145">
        <f t="shared" ref="V63:V69" si="11">AVERAGE(S63:U63)</f>
        <v>0.54662698412698407</v>
      </c>
      <c r="W63" s="84">
        <f t="shared" ref="W63:W69" si="12">STDEV(S63:U63)</f>
        <v>0.21225754253100218</v>
      </c>
    </row>
    <row r="64" spans="2:23" x14ac:dyDescent="0.25">
      <c r="B64" s="28">
        <v>8</v>
      </c>
      <c r="C64" s="18">
        <v>120</v>
      </c>
      <c r="D64" s="21">
        <v>196.66666666666669</v>
      </c>
      <c r="E64" s="21">
        <v>236.66666666666669</v>
      </c>
      <c r="F64" s="4">
        <v>193.33333333333334</v>
      </c>
      <c r="G64" s="7">
        <v>2980959.45</v>
      </c>
      <c r="H64" s="7">
        <v>2675050.65</v>
      </c>
      <c r="I64" s="7">
        <v>2813642.85</v>
      </c>
      <c r="J64" s="4">
        <f t="shared" si="10"/>
        <v>566382.29550000001</v>
      </c>
      <c r="K64" s="4">
        <f t="shared" si="10"/>
        <v>508259.62349999999</v>
      </c>
      <c r="L64" s="4">
        <f t="shared" si="10"/>
        <v>534592.14150000003</v>
      </c>
      <c r="M64" s="17"/>
      <c r="N64" s="38">
        <f>D64/C64/J64</f>
        <v>2.8936089667882089E-6</v>
      </c>
      <c r="O64" s="38">
        <f>E64/C64/K64</f>
        <v>3.8803440821071289E-6</v>
      </c>
      <c r="P64" s="43">
        <f>F64/C64/L64</f>
        <v>3.013720154191812E-6</v>
      </c>
      <c r="Q64" s="36"/>
      <c r="R64" s="82">
        <v>8</v>
      </c>
      <c r="S64" s="4">
        <f>N64/N18</f>
        <v>0.13594470046082952</v>
      </c>
      <c r="T64" s="4">
        <f>O64/O18</f>
        <v>0.48965517241379319</v>
      </c>
      <c r="U64" s="4">
        <f>P64/P18</f>
        <v>0.40559440559440557</v>
      </c>
      <c r="V64" s="145">
        <f t="shared" si="11"/>
        <v>0.34373142615634272</v>
      </c>
      <c r="W64" s="84">
        <f t="shared" si="12"/>
        <v>0.18479189825588332</v>
      </c>
    </row>
    <row r="65" spans="2:23" x14ac:dyDescent="0.25">
      <c r="B65" s="28">
        <v>24</v>
      </c>
      <c r="C65" s="18">
        <v>120</v>
      </c>
      <c r="D65" s="21">
        <v>146.66666666666669</v>
      </c>
      <c r="E65" s="21">
        <v>323.33333333333337</v>
      </c>
      <c r="F65" s="23">
        <v>186.66666666666669</v>
      </c>
      <c r="G65" s="103">
        <v>4150433.4</v>
      </c>
      <c r="H65" s="103">
        <v>3993191.5500000003</v>
      </c>
      <c r="I65" s="103">
        <v>4057170</v>
      </c>
      <c r="J65" s="23">
        <f t="shared" si="10"/>
        <v>788582.34600000002</v>
      </c>
      <c r="K65" s="23">
        <f t="shared" si="10"/>
        <v>758706.39450000005</v>
      </c>
      <c r="L65" s="23">
        <f t="shared" si="10"/>
        <v>770862.3</v>
      </c>
      <c r="M65" s="17"/>
      <c r="N65" s="38">
        <f>D65/C65/J65</f>
        <v>1.5498980270377778E-6</v>
      </c>
      <c r="O65" s="38">
        <f>E65/C65/K65</f>
        <v>3.5513664626751006E-6</v>
      </c>
      <c r="P65" s="43">
        <f>F65/C65/L65</f>
        <v>2.0179421870229686E-6</v>
      </c>
      <c r="Q65" s="36"/>
      <c r="R65" s="82">
        <v>24</v>
      </c>
      <c r="S65" s="4">
        <f>N65/N19</f>
        <v>0.24309392265193372</v>
      </c>
      <c r="T65" s="4">
        <f>O65/O19</f>
        <v>0.54802259887005644</v>
      </c>
      <c r="U65" s="4">
        <f>P65/P19</f>
        <v>0.40287769784172661</v>
      </c>
      <c r="V65" s="145">
        <f t="shared" si="11"/>
        <v>0.39799807312123892</v>
      </c>
      <c r="W65" s="84">
        <f t="shared" si="12"/>
        <v>0.15252289155432938</v>
      </c>
    </row>
    <row r="66" spans="2:23" x14ac:dyDescent="0.25">
      <c r="B66" s="28">
        <v>48</v>
      </c>
      <c r="C66" s="18">
        <v>120</v>
      </c>
      <c r="D66" s="21">
        <v>150</v>
      </c>
      <c r="E66" s="21">
        <v>123.33333333333334</v>
      </c>
      <c r="F66" s="23">
        <v>166.66666666666669</v>
      </c>
      <c r="G66" s="103">
        <v>5589380.4000000004</v>
      </c>
      <c r="H66" s="103">
        <v>5117245.8</v>
      </c>
      <c r="I66" s="103">
        <v>4288540.8</v>
      </c>
      <c r="J66" s="23">
        <f t="shared" si="10"/>
        <v>1061982.2760000001</v>
      </c>
      <c r="K66" s="23">
        <f t="shared" si="10"/>
        <v>972276.70199999993</v>
      </c>
      <c r="L66" s="23">
        <f t="shared" si="10"/>
        <v>814822.75199999998</v>
      </c>
      <c r="M66" s="17"/>
      <c r="N66" s="38">
        <f>D66/C66/J66</f>
        <v>1.1770441261111969E-6</v>
      </c>
      <c r="O66" s="38">
        <f>E66/C66/K66</f>
        <v>1.0570836220425838E-6</v>
      </c>
      <c r="P66" s="43">
        <f>F66/C66/L66</f>
        <v>1.7045288505749643E-6</v>
      </c>
      <c r="Q66" s="36"/>
      <c r="R66" s="82">
        <v>48</v>
      </c>
      <c r="S66" s="4">
        <f>N66/N20</f>
        <v>0.37815126050420167</v>
      </c>
      <c r="T66" s="4">
        <f>O66/O20</f>
        <v>0.38947368421052636</v>
      </c>
      <c r="U66" s="4">
        <f>P66/P20</f>
        <v>0.50505050505050519</v>
      </c>
      <c r="V66" s="145">
        <f t="shared" si="11"/>
        <v>0.42422514992174443</v>
      </c>
      <c r="W66" s="84">
        <f t="shared" si="12"/>
        <v>7.0225371792636604E-2</v>
      </c>
    </row>
    <row r="67" spans="2:23" x14ac:dyDescent="0.25">
      <c r="B67" s="28">
        <v>72</v>
      </c>
      <c r="C67" s="18">
        <v>120</v>
      </c>
      <c r="D67" s="21">
        <v>153.33333333333334</v>
      </c>
      <c r="E67" s="21">
        <v>150</v>
      </c>
      <c r="F67" s="23">
        <v>156.66666666666669</v>
      </c>
      <c r="G67" s="103">
        <v>4199413.3500000006</v>
      </c>
      <c r="H67" s="103">
        <v>4814957.8500000006</v>
      </c>
      <c r="I67" s="103">
        <v>970221.15</v>
      </c>
      <c r="J67" s="23">
        <f t="shared" si="10"/>
        <v>797888.53650000016</v>
      </c>
      <c r="K67" s="23">
        <f t="shared" si="10"/>
        <v>914841.99150000012</v>
      </c>
      <c r="L67" s="23">
        <f t="shared" si="10"/>
        <v>184342.01850000001</v>
      </c>
      <c r="M67" s="17"/>
      <c r="N67" s="38">
        <f>D67/C67/J67</f>
        <v>1.6014489735406515E-6</v>
      </c>
      <c r="O67" s="38">
        <f>E67/C67/K67</f>
        <v>1.3663561703704325E-6</v>
      </c>
      <c r="P67" s="43">
        <f>F67/C67/L67</f>
        <v>7.0822461757711295E-6</v>
      </c>
      <c r="Q67" s="36"/>
      <c r="R67" s="82">
        <v>72</v>
      </c>
      <c r="S67" s="4">
        <f>N67/N21</f>
        <v>0.37704918032786888</v>
      </c>
      <c r="T67" s="4">
        <f>O67/O21</f>
        <v>0.52941176470588214</v>
      </c>
      <c r="U67" s="4">
        <f>P67/P21</f>
        <v>0.52808988764044951</v>
      </c>
      <c r="V67" s="145">
        <f t="shared" si="11"/>
        <v>0.47818361089140016</v>
      </c>
      <c r="W67" s="84">
        <f t="shared" si="12"/>
        <v>8.7587479834742146E-2</v>
      </c>
    </row>
    <row r="68" spans="2:23" x14ac:dyDescent="0.25">
      <c r="B68" s="28">
        <v>96</v>
      </c>
      <c r="C68" s="18">
        <v>120</v>
      </c>
      <c r="D68" s="21">
        <v>200</v>
      </c>
      <c r="E68" s="21">
        <v>196.66666666666669</v>
      </c>
      <c r="F68" s="23">
        <v>246.66666666666669</v>
      </c>
      <c r="G68" s="103">
        <v>1186048.05</v>
      </c>
      <c r="H68" s="103">
        <v>2061596.85</v>
      </c>
      <c r="I68" s="103">
        <v>275063.40000000002</v>
      </c>
      <c r="J68" s="4">
        <f>G68*0.19</f>
        <v>225349.12950000001</v>
      </c>
      <c r="K68" s="4">
        <f>H68*0.19</f>
        <v>391703.40150000004</v>
      </c>
      <c r="L68" s="4">
        <f>I68*0.19</f>
        <v>52262.046000000002</v>
      </c>
      <c r="M68" s="17"/>
      <c r="N68" s="38">
        <f>D68/C68/J68</f>
        <v>7.395931239515468E-6</v>
      </c>
      <c r="O68" s="38">
        <f>E68/C68/K68</f>
        <v>4.1840047408648527E-6</v>
      </c>
      <c r="P68" s="43">
        <f>F68/C68/L68</f>
        <v>3.9331708436281955E-5</v>
      </c>
      <c r="Q68" s="36"/>
      <c r="R68" s="82">
        <v>96</v>
      </c>
      <c r="S68" s="4">
        <f>N68/N22</f>
        <v>0.90909090909090917</v>
      </c>
      <c r="T68" s="4">
        <f>O68/O22</f>
        <v>0.7564102564102565</v>
      </c>
      <c r="U68" s="4">
        <f>P68/P22</f>
        <v>1.0724637681159421</v>
      </c>
      <c r="V68" s="145">
        <f t="shared" si="11"/>
        <v>0.91265497787236927</v>
      </c>
      <c r="W68" s="84">
        <f t="shared" si="12"/>
        <v>0.15805689641734394</v>
      </c>
    </row>
    <row r="69" spans="2:23" x14ac:dyDescent="0.25">
      <c r="B69" s="29">
        <v>120</v>
      </c>
      <c r="C69" s="30">
        <v>120</v>
      </c>
      <c r="D69" s="32">
        <v>173.33333333333334</v>
      </c>
      <c r="E69" s="32">
        <v>190</v>
      </c>
      <c r="F69" s="33">
        <v>143.33333333333334</v>
      </c>
      <c r="G69" s="104">
        <v>302272.8</v>
      </c>
      <c r="H69" s="104">
        <v>522447.75</v>
      </c>
      <c r="I69" s="104">
        <v>75840.900000000009</v>
      </c>
      <c r="J69" s="44">
        <f t="shared" ref="J69:L69" si="13">G69*0.19</f>
        <v>57431.831999999995</v>
      </c>
      <c r="K69" s="44">
        <f t="shared" si="13"/>
        <v>99265.072499999995</v>
      </c>
      <c r="L69" s="44">
        <f t="shared" si="13"/>
        <v>14409.771000000002</v>
      </c>
      <c r="M69" s="31"/>
      <c r="N69" s="45">
        <f>D69/C69/J69</f>
        <v>2.5150589736445192E-5</v>
      </c>
      <c r="O69" s="45">
        <f>E69/C69/K69</f>
        <v>1.5950558373221691E-5</v>
      </c>
      <c r="P69" s="46">
        <f>F69/C69/L69</f>
        <v>8.289128567306477E-5</v>
      </c>
      <c r="Q69" s="36"/>
      <c r="R69" s="86">
        <v>120</v>
      </c>
      <c r="S69" s="44">
        <f>N69/N23</f>
        <v>1.1304347826086956</v>
      </c>
      <c r="T69" s="44">
        <f>O69/O23</f>
        <v>1.4249999999999996</v>
      </c>
      <c r="U69" s="44">
        <f>P69/P23</f>
        <v>1.0487804878048779</v>
      </c>
      <c r="V69" s="146">
        <f t="shared" si="11"/>
        <v>1.2014050901378577</v>
      </c>
      <c r="W69" s="87">
        <f t="shared" si="12"/>
        <v>0.19789610595504822</v>
      </c>
    </row>
    <row r="70" spans="2:23" x14ac:dyDescent="0.25">
      <c r="B70" s="2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26"/>
      <c r="R70" s="82"/>
      <c r="S70" s="4"/>
      <c r="T70" s="4"/>
      <c r="U70" s="4"/>
      <c r="V70" s="4"/>
      <c r="W70" s="84"/>
    </row>
    <row r="71" spans="2:23" x14ac:dyDescent="0.25">
      <c r="B71" s="47" t="s">
        <v>9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9"/>
      <c r="Q71" s="35"/>
      <c r="R71" s="55" t="s">
        <v>9</v>
      </c>
      <c r="S71" s="56"/>
      <c r="T71" s="56"/>
      <c r="U71" s="56"/>
      <c r="V71" s="56"/>
      <c r="W71" s="57"/>
    </row>
    <row r="72" spans="2:23" x14ac:dyDescent="0.25">
      <c r="B72" s="25" t="s">
        <v>20</v>
      </c>
      <c r="C72" s="51" t="s">
        <v>19</v>
      </c>
      <c r="D72" s="16" t="s">
        <v>16</v>
      </c>
      <c r="E72" s="16" t="s">
        <v>17</v>
      </c>
      <c r="F72" s="16" t="s">
        <v>18</v>
      </c>
      <c r="G72" s="16" t="s">
        <v>16</v>
      </c>
      <c r="H72" s="16" t="s">
        <v>17</v>
      </c>
      <c r="I72" s="16" t="s">
        <v>18</v>
      </c>
      <c r="J72" s="16" t="s">
        <v>16</v>
      </c>
      <c r="K72" s="16" t="s">
        <v>17</v>
      </c>
      <c r="L72" s="16" t="s">
        <v>18</v>
      </c>
      <c r="M72" s="17"/>
      <c r="N72" s="35" t="s">
        <v>16</v>
      </c>
      <c r="O72" s="35" t="s">
        <v>17</v>
      </c>
      <c r="P72" s="50" t="s">
        <v>18</v>
      </c>
      <c r="Q72" s="35"/>
      <c r="R72" s="85" t="s">
        <v>20</v>
      </c>
      <c r="S72" s="1" t="s">
        <v>24</v>
      </c>
      <c r="T72" s="1" t="s">
        <v>24</v>
      </c>
      <c r="U72" s="1" t="s">
        <v>24</v>
      </c>
      <c r="V72" s="1" t="s">
        <v>2</v>
      </c>
      <c r="W72" s="71" t="s">
        <v>15</v>
      </c>
    </row>
    <row r="73" spans="2:23" x14ac:dyDescent="0.25">
      <c r="B73" s="70"/>
      <c r="C73" s="20"/>
      <c r="D73" s="66" t="s">
        <v>11</v>
      </c>
      <c r="E73" s="66" t="s">
        <v>11</v>
      </c>
      <c r="F73" s="66" t="s">
        <v>11</v>
      </c>
      <c r="G73" s="66" t="s">
        <v>12</v>
      </c>
      <c r="H73" s="66" t="s">
        <v>12</v>
      </c>
      <c r="I73" s="66" t="s">
        <v>12</v>
      </c>
      <c r="J73" s="66" t="s">
        <v>13</v>
      </c>
      <c r="K73" s="66" t="s">
        <v>13</v>
      </c>
      <c r="L73" s="66" t="s">
        <v>13</v>
      </c>
      <c r="M73" s="3"/>
      <c r="N73" s="1" t="s">
        <v>14</v>
      </c>
      <c r="O73" s="1" t="s">
        <v>14</v>
      </c>
      <c r="P73" s="71" t="s">
        <v>14</v>
      </c>
      <c r="Q73" s="1"/>
      <c r="R73" s="82"/>
      <c r="S73" s="4"/>
      <c r="T73" s="4"/>
      <c r="U73" s="4"/>
      <c r="V73" s="4"/>
      <c r="W73" s="84"/>
    </row>
    <row r="74" spans="2:23" x14ac:dyDescent="0.25">
      <c r="B74" s="28">
        <v>4</v>
      </c>
      <c r="C74" s="18">
        <v>120</v>
      </c>
      <c r="D74" s="21">
        <v>120</v>
      </c>
      <c r="E74" s="21">
        <v>156.66666666666669</v>
      </c>
      <c r="F74" s="4">
        <v>176.66666666666669</v>
      </c>
      <c r="G74" s="7">
        <v>3126460.0500000003</v>
      </c>
      <c r="H74" s="7">
        <v>4090939.35</v>
      </c>
      <c r="I74" s="7">
        <v>2617813.9500000002</v>
      </c>
      <c r="J74" s="4">
        <f t="shared" ref="J74:L78" si="14">G74*0.19</f>
        <v>594027.40950000007</v>
      </c>
      <c r="K74" s="4">
        <f t="shared" si="14"/>
        <v>777278.47649999999</v>
      </c>
      <c r="L74" s="4">
        <f t="shared" si="14"/>
        <v>497384.65050000005</v>
      </c>
      <c r="M74" s="17"/>
      <c r="N74" s="38">
        <f>D74/C74/J74</f>
        <v>1.6834240036864829E-6</v>
      </c>
      <c r="O74" s="38">
        <f>E74/C74/K74</f>
        <v>1.6796496944497032E-6</v>
      </c>
      <c r="P74" s="43">
        <f>F74/C74/L74</f>
        <v>2.9599269312839845E-6</v>
      </c>
      <c r="Q74" s="36"/>
      <c r="R74" s="82">
        <v>4</v>
      </c>
      <c r="S74" s="4">
        <f>N74/N28</f>
        <v>0.25899280575539563</v>
      </c>
      <c r="T74" s="4">
        <f>O74/O28</f>
        <v>0.33571428571428574</v>
      </c>
      <c r="U74" s="4">
        <f>P74/P28</f>
        <v>0.41406249999999994</v>
      </c>
      <c r="V74" s="145">
        <f t="shared" ref="V74:V80" si="15">AVERAGE(S74:U74)</f>
        <v>0.33625653048989373</v>
      </c>
      <c r="W74" s="84">
        <f t="shared" ref="W74:W80" si="16">STDEV(S74:U74)</f>
        <v>7.7536269192722315E-2</v>
      </c>
    </row>
    <row r="75" spans="2:23" x14ac:dyDescent="0.25">
      <c r="B75" s="28">
        <v>8</v>
      </c>
      <c r="C75" s="18">
        <v>120</v>
      </c>
      <c r="D75" s="21">
        <v>166.66666666666669</v>
      </c>
      <c r="E75" s="21">
        <v>156.66666666666669</v>
      </c>
      <c r="F75" s="4">
        <v>210</v>
      </c>
      <c r="G75" s="7">
        <v>2966370</v>
      </c>
      <c r="H75" s="7">
        <v>2669490.6</v>
      </c>
      <c r="I75" s="7">
        <v>3120718.2</v>
      </c>
      <c r="J75" s="4">
        <f t="shared" si="14"/>
        <v>563610.30000000005</v>
      </c>
      <c r="K75" s="4">
        <f t="shared" si="14"/>
        <v>507203.21400000004</v>
      </c>
      <c r="L75" s="4">
        <f t="shared" si="14"/>
        <v>592936.45799999998</v>
      </c>
      <c r="M75" s="17"/>
      <c r="N75" s="38">
        <f>D75/C75/J75</f>
        <v>2.4642716587842502E-6</v>
      </c>
      <c r="O75" s="38">
        <f>E75/C75/K75</f>
        <v>2.5740285540768592E-6</v>
      </c>
      <c r="P75" s="43">
        <f>F75/C75/L75</f>
        <v>2.9514123754555838E-6</v>
      </c>
      <c r="Q75" s="36"/>
      <c r="R75" s="82">
        <v>8</v>
      </c>
      <c r="S75" s="4">
        <f>N75/N29</f>
        <v>0.29940119760479045</v>
      </c>
      <c r="T75" s="4">
        <f>O75/O29</f>
        <v>0.1477987421383648</v>
      </c>
      <c r="U75" s="4">
        <f>P75/P29</f>
        <v>0.47368421052631576</v>
      </c>
      <c r="V75" s="145">
        <f t="shared" si="15"/>
        <v>0.30696138342315699</v>
      </c>
      <c r="W75" s="84">
        <f t="shared" si="16"/>
        <v>0.16307422216222506</v>
      </c>
    </row>
    <row r="76" spans="2:23" x14ac:dyDescent="0.25">
      <c r="B76" s="28">
        <v>24</v>
      </c>
      <c r="C76" s="18">
        <v>120</v>
      </c>
      <c r="D76" s="21">
        <v>160</v>
      </c>
      <c r="E76" s="21">
        <v>150</v>
      </c>
      <c r="F76" s="23">
        <v>186.66666666666669</v>
      </c>
      <c r="G76" s="103">
        <v>4300615.3500000006</v>
      </c>
      <c r="H76" s="103">
        <v>3922274.4</v>
      </c>
      <c r="I76" s="103">
        <v>4924537.8</v>
      </c>
      <c r="J76" s="23">
        <f t="shared" si="14"/>
        <v>817116.91650000017</v>
      </c>
      <c r="K76" s="23">
        <f t="shared" si="14"/>
        <v>745232.13599999994</v>
      </c>
      <c r="L76" s="23">
        <f t="shared" si="14"/>
        <v>935662.18200000003</v>
      </c>
      <c r="M76" s="17"/>
      <c r="N76" s="38">
        <f>D76/C76/J76</f>
        <v>1.631753432598691E-6</v>
      </c>
      <c r="O76" s="38">
        <f>E76/C76/K76</f>
        <v>1.6773297065654186E-6</v>
      </c>
      <c r="P76" s="43">
        <f>F76/C76/L76</f>
        <v>1.6625183591694591E-6</v>
      </c>
      <c r="Q76" s="36"/>
      <c r="R76" s="82">
        <v>24</v>
      </c>
      <c r="S76" s="4">
        <f>N76/N30</f>
        <v>0.2487046632124352</v>
      </c>
      <c r="T76" s="4">
        <f>O76/O30</f>
        <v>0.27607361963190186</v>
      </c>
      <c r="U76" s="4">
        <f>P76/P30</f>
        <v>0.20588235294117649</v>
      </c>
      <c r="V76" s="145">
        <f t="shared" si="15"/>
        <v>0.24355354526183784</v>
      </c>
      <c r="W76" s="84">
        <f t="shared" si="16"/>
        <v>3.5378015659698336E-2</v>
      </c>
    </row>
    <row r="77" spans="2:23" x14ac:dyDescent="0.25">
      <c r="B77" s="28">
        <v>48</v>
      </c>
      <c r="C77" s="18">
        <v>120</v>
      </c>
      <c r="D77" s="21">
        <v>130</v>
      </c>
      <c r="E77" s="21">
        <v>120</v>
      </c>
      <c r="F77" s="23">
        <v>190</v>
      </c>
      <c r="G77" s="103">
        <v>5792890.3500000006</v>
      </c>
      <c r="H77" s="103">
        <v>4394818.05</v>
      </c>
      <c r="I77" s="103">
        <v>3925713.45</v>
      </c>
      <c r="J77" s="23">
        <f t="shared" si="14"/>
        <v>1100649.1665000001</v>
      </c>
      <c r="K77" s="23">
        <f t="shared" si="14"/>
        <v>835015.42949999997</v>
      </c>
      <c r="L77" s="23">
        <f t="shared" si="14"/>
        <v>745885.55550000002</v>
      </c>
      <c r="M77" s="17"/>
      <c r="N77" s="38">
        <f>D77/C77/J77</f>
        <v>9.8426761797155568E-7</v>
      </c>
      <c r="O77" s="38">
        <f>E77/C77/K77</f>
        <v>1.1975826609560871E-6</v>
      </c>
      <c r="P77" s="43">
        <f>F77/C77/L77</f>
        <v>2.1227563956134731E-6</v>
      </c>
      <c r="Q77" s="36"/>
      <c r="R77" s="82">
        <v>48</v>
      </c>
      <c r="S77" s="4">
        <f>N77/N31</f>
        <v>0.33913043478260863</v>
      </c>
      <c r="T77" s="4">
        <f>O77/O31</f>
        <v>0.33333333333333331</v>
      </c>
      <c r="U77" s="4">
        <f>P77/P31</f>
        <v>0.51818181818181808</v>
      </c>
      <c r="V77" s="145">
        <f t="shared" si="15"/>
        <v>0.39688186209925336</v>
      </c>
      <c r="W77" s="84">
        <f t="shared" si="16"/>
        <v>0.10508882483655137</v>
      </c>
    </row>
    <row r="78" spans="2:23" x14ac:dyDescent="0.25">
      <c r="B78" s="28">
        <v>72</v>
      </c>
      <c r="C78" s="18">
        <v>120</v>
      </c>
      <c r="D78" s="21">
        <v>163.33333333333334</v>
      </c>
      <c r="E78" s="21">
        <v>166.66666666666669</v>
      </c>
      <c r="F78" s="23">
        <v>153.33333333333334</v>
      </c>
      <c r="G78" s="103">
        <v>2918405.1</v>
      </c>
      <c r="H78" s="103">
        <v>1018534.5</v>
      </c>
      <c r="I78" s="103">
        <v>1551011.55</v>
      </c>
      <c r="J78" s="23">
        <f t="shared" si="14"/>
        <v>554496.96900000004</v>
      </c>
      <c r="K78" s="23">
        <f t="shared" si="14"/>
        <v>193521.55499999999</v>
      </c>
      <c r="L78" s="23">
        <f t="shared" si="14"/>
        <v>294692.19449999998</v>
      </c>
      <c r="M78" s="17"/>
      <c r="N78" s="38">
        <f>D78/C78/J78</f>
        <v>2.4546772790585103E-6</v>
      </c>
      <c r="O78" s="38">
        <f>E78/C78/K78</f>
        <v>7.1769208804098803E-6</v>
      </c>
      <c r="P78" s="43">
        <f>F78/C78/L78</f>
        <v>4.3359742864780152E-6</v>
      </c>
      <c r="Q78" s="36"/>
      <c r="R78" s="82">
        <v>72</v>
      </c>
      <c r="S78" s="4">
        <f>N78/N32</f>
        <v>0.4049586776859504</v>
      </c>
      <c r="T78" s="4">
        <f>O78/O32</f>
        <v>0.71428571428571441</v>
      </c>
      <c r="U78" s="4">
        <f>P78/P32</f>
        <v>0.6133333333333334</v>
      </c>
      <c r="V78" s="145">
        <f t="shared" si="15"/>
        <v>0.5775259084349994</v>
      </c>
      <c r="W78" s="84">
        <f t="shared" si="16"/>
        <v>0.15774166428463091</v>
      </c>
    </row>
    <row r="79" spans="2:23" x14ac:dyDescent="0.25">
      <c r="B79" s="28">
        <v>96</v>
      </c>
      <c r="C79" s="18">
        <v>120</v>
      </c>
      <c r="D79" s="21">
        <v>236.66666666666669</v>
      </c>
      <c r="E79" s="21">
        <v>226.66666666666669</v>
      </c>
      <c r="F79" s="23">
        <v>180</v>
      </c>
      <c r="G79" s="103">
        <v>327103.65000000002</v>
      </c>
      <c r="H79" s="103">
        <v>143909.85</v>
      </c>
      <c r="I79" s="103">
        <v>160771.80000000002</v>
      </c>
      <c r="J79" s="4">
        <f>G79*0.19</f>
        <v>62149.693500000008</v>
      </c>
      <c r="K79" s="4">
        <f>H79*0.19</f>
        <v>27342.871500000001</v>
      </c>
      <c r="L79" s="4">
        <f>I79*0.19</f>
        <v>30546.642000000003</v>
      </c>
      <c r="M79" s="17"/>
      <c r="N79" s="38">
        <f>D79/C79/J79</f>
        <v>3.1733418318824407E-5</v>
      </c>
      <c r="O79" s="38">
        <f>E79/C79/K79</f>
        <v>6.908158453251294E-5</v>
      </c>
      <c r="P79" s="43">
        <f>F79/C79/L79</f>
        <v>4.9105233891175333E-5</v>
      </c>
      <c r="Q79" s="36"/>
      <c r="R79" s="82">
        <v>96</v>
      </c>
      <c r="S79" s="4">
        <f>N79/N33</f>
        <v>0.78021978021978022</v>
      </c>
      <c r="T79" s="4">
        <f>O79/O33</f>
        <v>0.80952380952380942</v>
      </c>
      <c r="U79" s="4">
        <f>P79/P33</f>
        <v>0.7297297297297296</v>
      </c>
      <c r="V79" s="145">
        <f t="shared" si="15"/>
        <v>0.77315777315777312</v>
      </c>
      <c r="W79" s="84">
        <f t="shared" si="16"/>
        <v>4.0363074094447685E-2</v>
      </c>
    </row>
    <row r="80" spans="2:23" x14ac:dyDescent="0.25">
      <c r="B80" s="29">
        <v>120</v>
      </c>
      <c r="C80" s="30">
        <v>120</v>
      </c>
      <c r="D80" s="32">
        <v>160</v>
      </c>
      <c r="E80" s="32">
        <v>173.33333333333334</v>
      </c>
      <c r="F80" s="33">
        <v>136.66666666666669</v>
      </c>
      <c r="G80" s="104">
        <v>249172.05000000002</v>
      </c>
      <c r="H80" s="104">
        <v>127244.85</v>
      </c>
      <c r="I80" s="104">
        <v>104656.2</v>
      </c>
      <c r="J80" s="44">
        <f t="shared" ref="J80:L80" si="17">G80*0.19</f>
        <v>47342.6895</v>
      </c>
      <c r="K80" s="44">
        <f t="shared" si="17"/>
        <v>24176.521500000003</v>
      </c>
      <c r="L80" s="44">
        <f t="shared" si="17"/>
        <v>19884.678</v>
      </c>
      <c r="M80" s="31"/>
      <c r="N80" s="45">
        <f>D80/C80/J80</f>
        <v>2.8163447142844162E-5</v>
      </c>
      <c r="O80" s="45">
        <f>E80/C80/K80</f>
        <v>5.974575144916709E-5</v>
      </c>
      <c r="P80" s="46">
        <f>F80/C80/L80</f>
        <v>5.7274696069450513E-5</v>
      </c>
      <c r="Q80" s="36"/>
      <c r="R80" s="86">
        <v>120</v>
      </c>
      <c r="S80" s="44">
        <f>N80/N34</f>
        <v>0.65753424657534243</v>
      </c>
      <c r="T80" s="44">
        <f>O80/O34</f>
        <v>0.75362318840579712</v>
      </c>
      <c r="U80" s="44">
        <f>P80/P34</f>
        <v>0.68333333333333346</v>
      </c>
      <c r="V80" s="146">
        <f t="shared" si="15"/>
        <v>0.69816358943815759</v>
      </c>
      <c r="W80" s="87">
        <f t="shared" si="16"/>
        <v>4.9731514732864641E-2</v>
      </c>
    </row>
    <row r="81" spans="2:23" x14ac:dyDescent="0.25">
      <c r="B81" s="2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6"/>
      <c r="R81" s="82"/>
      <c r="S81" s="4"/>
      <c r="T81" s="4"/>
      <c r="U81" s="4"/>
      <c r="V81" s="4"/>
      <c r="W81" s="84"/>
    </row>
    <row r="82" spans="2:23" x14ac:dyDescent="0.25">
      <c r="B82" s="47" t="s">
        <v>6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9"/>
      <c r="R82" s="61" t="s">
        <v>6</v>
      </c>
      <c r="S82" s="62"/>
      <c r="T82" s="62"/>
      <c r="U82" s="62"/>
      <c r="V82" s="62"/>
      <c r="W82" s="63"/>
    </row>
    <row r="83" spans="2:23" x14ac:dyDescent="0.25">
      <c r="B83" s="25" t="s">
        <v>20</v>
      </c>
      <c r="C83" s="51" t="s">
        <v>19</v>
      </c>
      <c r="D83" s="16" t="s">
        <v>16</v>
      </c>
      <c r="E83" s="16" t="s">
        <v>17</v>
      </c>
      <c r="F83" s="16" t="s">
        <v>18</v>
      </c>
      <c r="G83" s="16" t="s">
        <v>16</v>
      </c>
      <c r="H83" s="16" t="s">
        <v>17</v>
      </c>
      <c r="I83" s="16" t="s">
        <v>18</v>
      </c>
      <c r="J83" s="16" t="s">
        <v>16</v>
      </c>
      <c r="K83" s="16" t="s">
        <v>17</v>
      </c>
      <c r="L83" s="16" t="s">
        <v>18</v>
      </c>
      <c r="M83" s="17"/>
      <c r="N83" s="35" t="s">
        <v>16</v>
      </c>
      <c r="O83" s="35" t="s">
        <v>17</v>
      </c>
      <c r="P83" s="50" t="s">
        <v>18</v>
      </c>
      <c r="Q83" s="19"/>
      <c r="R83" s="85" t="s">
        <v>20</v>
      </c>
      <c r="S83" s="1" t="s">
        <v>24</v>
      </c>
      <c r="T83" s="1" t="s">
        <v>24</v>
      </c>
      <c r="U83" s="1" t="s">
        <v>24</v>
      </c>
      <c r="V83" s="1" t="s">
        <v>2</v>
      </c>
      <c r="W83" s="71" t="s">
        <v>15</v>
      </c>
    </row>
    <row r="84" spans="2:23" x14ac:dyDescent="0.25">
      <c r="B84" s="70"/>
      <c r="C84" s="20"/>
      <c r="D84" s="66" t="s">
        <v>11</v>
      </c>
      <c r="E84" s="66" t="s">
        <v>11</v>
      </c>
      <c r="F84" s="66" t="s">
        <v>11</v>
      </c>
      <c r="G84" s="66" t="s">
        <v>12</v>
      </c>
      <c r="H84" s="66" t="s">
        <v>12</v>
      </c>
      <c r="I84" s="66" t="s">
        <v>12</v>
      </c>
      <c r="J84" s="66" t="s">
        <v>13</v>
      </c>
      <c r="K84" s="66" t="s">
        <v>13</v>
      </c>
      <c r="L84" s="66" t="s">
        <v>13</v>
      </c>
      <c r="M84" s="3"/>
      <c r="N84" s="1" t="s">
        <v>14</v>
      </c>
      <c r="O84" s="1" t="s">
        <v>14</v>
      </c>
      <c r="P84" s="71" t="s">
        <v>14</v>
      </c>
      <c r="R84" s="82"/>
      <c r="S84" s="4"/>
      <c r="T84" s="4"/>
      <c r="U84" s="4"/>
      <c r="V84" s="4"/>
      <c r="W84" s="84"/>
    </row>
    <row r="85" spans="2:23" x14ac:dyDescent="0.25">
      <c r="B85" s="28">
        <v>4</v>
      </c>
      <c r="C85" s="18">
        <v>120</v>
      </c>
      <c r="D85" s="21">
        <v>153.33333333333334</v>
      </c>
      <c r="E85" s="21">
        <v>156.66666666666669</v>
      </c>
      <c r="F85" s="4">
        <v>440</v>
      </c>
      <c r="G85" s="105">
        <v>2508900.6</v>
      </c>
      <c r="H85" s="105">
        <v>2660718.75</v>
      </c>
      <c r="I85" s="105">
        <v>2377747.0500000003</v>
      </c>
      <c r="J85" s="17">
        <f t="shared" ref="J85:L89" si="18">G85*0.19</f>
        <v>476691.114</v>
      </c>
      <c r="K85" s="17">
        <f t="shared" si="18"/>
        <v>505536.5625</v>
      </c>
      <c r="L85" s="17">
        <f t="shared" si="18"/>
        <v>451771.93950000004</v>
      </c>
      <c r="M85" s="17"/>
      <c r="N85" s="17">
        <f>D85/C85/J85</f>
        <v>2.6805152020890785E-6</v>
      </c>
      <c r="O85" s="17">
        <f>E85/C85/K85</f>
        <v>2.5825146040857446E-6</v>
      </c>
      <c r="P85" s="26">
        <f>F85/C85/L85</f>
        <v>8.1161894887158355E-6</v>
      </c>
      <c r="R85" s="82">
        <v>4</v>
      </c>
      <c r="S85" s="4">
        <f>N85/N39</f>
        <v>0.27710843373493976</v>
      </c>
      <c r="T85" s="4">
        <f>O85/O39</f>
        <v>0.44339622641509435</v>
      </c>
      <c r="U85" s="4">
        <f>P85/P39</f>
        <v>1.3069306930693068</v>
      </c>
      <c r="V85" s="145">
        <f t="shared" ref="V85:V91" si="19">AVERAGE(S85:U85)</f>
        <v>0.67581178440644696</v>
      </c>
      <c r="W85" s="84">
        <f t="shared" ref="W85:W91" si="20">STDEV(S85:U85)</f>
        <v>0.55285279700156964</v>
      </c>
    </row>
    <row r="86" spans="2:23" x14ac:dyDescent="0.25">
      <c r="B86" s="28">
        <v>8</v>
      </c>
      <c r="C86" s="18">
        <v>120</v>
      </c>
      <c r="D86" s="21">
        <v>170</v>
      </c>
      <c r="E86" s="21">
        <v>180</v>
      </c>
      <c r="F86" s="4">
        <v>160</v>
      </c>
      <c r="G86" s="105">
        <v>2385958.35</v>
      </c>
      <c r="H86" s="105">
        <v>2630494.5</v>
      </c>
      <c r="I86" s="105">
        <v>2216445</v>
      </c>
      <c r="J86" s="17">
        <f t="shared" si="18"/>
        <v>453332.08650000003</v>
      </c>
      <c r="K86" s="17">
        <f t="shared" si="18"/>
        <v>499793.95500000002</v>
      </c>
      <c r="L86" s="17">
        <f t="shared" si="18"/>
        <v>421124.55</v>
      </c>
      <c r="M86" s="17"/>
      <c r="N86" s="17">
        <f>D86/C86/J86</f>
        <v>3.1250085949225364E-6</v>
      </c>
      <c r="O86" s="17">
        <f>E86/C86/K86</f>
        <v>3.0012367796645319E-6</v>
      </c>
      <c r="P86" s="26">
        <f>F86/C86/L86</f>
        <v>3.1661258725793433E-6</v>
      </c>
      <c r="R86" s="82">
        <v>8</v>
      </c>
      <c r="S86" s="4">
        <f>N86/N40</f>
        <v>0.30909090909090914</v>
      </c>
      <c r="T86" s="4">
        <f>O86/O40</f>
        <v>0.25</v>
      </c>
      <c r="U86" s="4">
        <f>P86/P40</f>
        <v>0.34042553191489361</v>
      </c>
      <c r="V86" s="145">
        <f t="shared" si="19"/>
        <v>0.29983881366860093</v>
      </c>
      <c r="W86" s="84">
        <f t="shared" si="20"/>
        <v>4.591726426738104E-2</v>
      </c>
    </row>
    <row r="87" spans="2:23" x14ac:dyDescent="0.25">
      <c r="B87" s="28">
        <v>24</v>
      </c>
      <c r="C87" s="18">
        <v>120</v>
      </c>
      <c r="D87" s="21">
        <v>163.33333333333334</v>
      </c>
      <c r="E87" s="21">
        <v>193.33333333333334</v>
      </c>
      <c r="F87" s="23">
        <v>163.33333333333334</v>
      </c>
      <c r="G87" s="105">
        <v>4023779.4</v>
      </c>
      <c r="H87" s="105">
        <v>3961285.65</v>
      </c>
      <c r="I87" s="105">
        <v>3866234.5500000003</v>
      </c>
      <c r="J87" s="17">
        <f t="shared" si="18"/>
        <v>764518.08600000001</v>
      </c>
      <c r="K87" s="17">
        <f t="shared" si="18"/>
        <v>752644.27350000001</v>
      </c>
      <c r="L87" s="17">
        <f t="shared" si="18"/>
        <v>734584.56450000009</v>
      </c>
      <c r="M87" s="17"/>
      <c r="N87" s="17">
        <f>D87/C87/J87</f>
        <v>1.7803517484230074E-6</v>
      </c>
      <c r="O87" s="17">
        <f>E87/C87/K87</f>
        <v>2.1406010353589852E-6</v>
      </c>
      <c r="P87" s="26">
        <f>F87/C87/L87</f>
        <v>1.8528991444811538E-6</v>
      </c>
      <c r="R87" s="82">
        <v>24</v>
      </c>
      <c r="S87" s="4">
        <f>N87/N41</f>
        <v>0.31612903225806449</v>
      </c>
      <c r="T87" s="4">
        <f>O87/O41</f>
        <v>0.32768361581920902</v>
      </c>
      <c r="U87" s="4">
        <f>P87/P41</f>
        <v>0.34265734265734266</v>
      </c>
      <c r="V87" s="145">
        <f t="shared" si="19"/>
        <v>0.32882333024487204</v>
      </c>
      <c r="W87" s="84">
        <f t="shared" si="20"/>
        <v>1.3300827977579473E-2</v>
      </c>
    </row>
    <row r="88" spans="2:23" x14ac:dyDescent="0.25">
      <c r="B88" s="28">
        <v>48</v>
      </c>
      <c r="C88" s="18">
        <v>120</v>
      </c>
      <c r="D88" s="21">
        <v>126.66666666666667</v>
      </c>
      <c r="E88" s="21">
        <v>130</v>
      </c>
      <c r="F88" s="23">
        <v>153.33333333333334</v>
      </c>
      <c r="G88" s="105">
        <v>6477488.5499999998</v>
      </c>
      <c r="H88" s="105">
        <v>5128426.5</v>
      </c>
      <c r="I88" s="105">
        <v>4993379.4000000004</v>
      </c>
      <c r="J88" s="17">
        <f t="shared" si="18"/>
        <v>1230722.8244999999</v>
      </c>
      <c r="K88" s="17">
        <f t="shared" si="18"/>
        <v>974401.03500000003</v>
      </c>
      <c r="L88" s="17">
        <f t="shared" si="18"/>
        <v>948742.08600000013</v>
      </c>
      <c r="M88" s="17"/>
      <c r="N88" s="17">
        <f>D88/C88/J88</f>
        <v>8.576712274629272E-7</v>
      </c>
      <c r="O88" s="17">
        <f>E88/C88/K88</f>
        <v>1.1117941118908328E-6</v>
      </c>
      <c r="P88" s="26">
        <f>F88/C88/L88</f>
        <v>1.3468125812411549E-6</v>
      </c>
      <c r="R88" s="82">
        <v>48</v>
      </c>
      <c r="S88" s="4">
        <f>N88/N42</f>
        <v>0.27536231884057971</v>
      </c>
      <c r="T88" s="4">
        <f>O88/O42</f>
        <v>0.38999999999999996</v>
      </c>
      <c r="U88" s="4">
        <f>P88/P42</f>
        <v>0.4791666666666668</v>
      </c>
      <c r="V88" s="145">
        <f t="shared" si="19"/>
        <v>0.3815096618357488</v>
      </c>
      <c r="W88" s="84">
        <f t="shared" si="20"/>
        <v>0.10216710541956096</v>
      </c>
    </row>
    <row r="89" spans="2:23" x14ac:dyDescent="0.25">
      <c r="B89" s="28">
        <v>72</v>
      </c>
      <c r="C89" s="18">
        <v>120</v>
      </c>
      <c r="D89" s="21">
        <v>166.66666666666669</v>
      </c>
      <c r="E89" s="21">
        <v>143.33333333333334</v>
      </c>
      <c r="F89" s="23">
        <v>196.66666666666669</v>
      </c>
      <c r="G89" s="105">
        <v>6942517.7999999998</v>
      </c>
      <c r="H89" s="105">
        <v>5797647.4500000002</v>
      </c>
      <c r="I89" s="105">
        <v>5817206.1000000006</v>
      </c>
      <c r="J89" s="17">
        <f t="shared" si="18"/>
        <v>1319078.382</v>
      </c>
      <c r="K89" s="17">
        <f t="shared" si="18"/>
        <v>1101553.0155</v>
      </c>
      <c r="L89" s="17">
        <f t="shared" si="18"/>
        <v>1105269.1590000002</v>
      </c>
      <c r="M89" s="17"/>
      <c r="N89" s="17">
        <f>D89/C89/J89</f>
        <v>1.052923698728988E-6</v>
      </c>
      <c r="O89" s="17">
        <f>E89/C89/K89</f>
        <v>1.0843276970217185E-6</v>
      </c>
      <c r="P89" s="26">
        <f>F89/C89/L89</f>
        <v>1.4827961818564492E-6</v>
      </c>
      <c r="R89" s="82">
        <v>72</v>
      </c>
      <c r="S89" s="4">
        <f>N89/N43</f>
        <v>0.2873563218390805</v>
      </c>
      <c r="T89" s="4">
        <f>O89/O43</f>
        <v>0.24431818181818177</v>
      </c>
      <c r="U89" s="4">
        <f>P89/P43</f>
        <v>0.29064039408866993</v>
      </c>
      <c r="V89" s="145">
        <f t="shared" si="19"/>
        <v>0.27410496591531075</v>
      </c>
      <c r="W89" s="84">
        <f t="shared" si="20"/>
        <v>2.584832030852028E-2</v>
      </c>
    </row>
    <row r="90" spans="2:23" x14ac:dyDescent="0.25">
      <c r="B90" s="28">
        <v>96</v>
      </c>
      <c r="C90" s="18">
        <v>120</v>
      </c>
      <c r="D90" s="21">
        <v>130</v>
      </c>
      <c r="E90" s="21">
        <v>216.66666666666669</v>
      </c>
      <c r="F90" s="23">
        <v>146.66666666666669</v>
      </c>
      <c r="G90" s="105">
        <v>6585023.25</v>
      </c>
      <c r="H90" s="105">
        <v>7358991.2999999998</v>
      </c>
      <c r="I90" s="105">
        <v>7702108.5</v>
      </c>
      <c r="J90" s="17">
        <f>G90*0.19</f>
        <v>1251154.4175</v>
      </c>
      <c r="K90" s="17">
        <f>H90*0.19</f>
        <v>1398208.3470000001</v>
      </c>
      <c r="L90" s="17">
        <f>I90*0.19</f>
        <v>1463400.615</v>
      </c>
      <c r="M90" s="17"/>
      <c r="N90" s="17">
        <f>D90/C90/J90</f>
        <v>8.6586700904433584E-7</v>
      </c>
      <c r="O90" s="17">
        <f>E90/C90/K90</f>
        <v>1.2913351285804873E-6</v>
      </c>
      <c r="P90" s="26">
        <f>F90/C90/L90</f>
        <v>8.3519318612711002E-7</v>
      </c>
      <c r="R90" s="82">
        <v>96</v>
      </c>
      <c r="S90" s="4">
        <f>N90/N44</f>
        <v>0.20855614973262029</v>
      </c>
      <c r="T90" s="4">
        <f>O90/O44</f>
        <v>0.39634146341463411</v>
      </c>
      <c r="U90" s="4">
        <f>P90/P44</f>
        <v>0.22680412371134021</v>
      </c>
      <c r="V90" s="145">
        <f t="shared" si="19"/>
        <v>0.2772339122861982</v>
      </c>
      <c r="W90" s="84">
        <f t="shared" si="20"/>
        <v>0.10355290285859571</v>
      </c>
    </row>
    <row r="91" spans="2:23" x14ac:dyDescent="0.25">
      <c r="B91" s="29">
        <v>120</v>
      </c>
      <c r="C91" s="30">
        <v>120</v>
      </c>
      <c r="D91" s="32">
        <v>190</v>
      </c>
      <c r="E91" s="32">
        <v>116.66666666666667</v>
      </c>
      <c r="F91" s="33">
        <v>136.66666666666669</v>
      </c>
      <c r="G91" s="106">
        <v>8961846.1500000004</v>
      </c>
      <c r="H91" s="106">
        <v>9757705.9500000011</v>
      </c>
      <c r="I91" s="106">
        <v>7500007.5</v>
      </c>
      <c r="J91" s="31">
        <f t="shared" ref="J91:L91" si="21">G91*0.19</f>
        <v>1702750.7685</v>
      </c>
      <c r="K91" s="31">
        <f t="shared" si="21"/>
        <v>1853964.1305000002</v>
      </c>
      <c r="L91" s="31">
        <f t="shared" si="21"/>
        <v>1425001.425</v>
      </c>
      <c r="M91" s="31"/>
      <c r="N91" s="31">
        <f>D91/C91/J91</f>
        <v>9.2986793054167006E-7</v>
      </c>
      <c r="O91" s="31">
        <f>E91/C91/K91</f>
        <v>5.2440185126991706E-7</v>
      </c>
      <c r="P91" s="34">
        <f>F91/C91/L91</f>
        <v>7.9921947368500986E-7</v>
      </c>
      <c r="R91" s="86">
        <v>120</v>
      </c>
      <c r="S91" s="44">
        <f>N91/N45</f>
        <v>0.4042553191489362</v>
      </c>
      <c r="T91" s="44">
        <f>O91/O45</f>
        <v>0.33980582524271841</v>
      </c>
      <c r="U91" s="44">
        <f>P91/P45</f>
        <v>0.41000000000000003</v>
      </c>
      <c r="V91" s="146">
        <f t="shared" si="19"/>
        <v>0.38468704813055155</v>
      </c>
      <c r="W91" s="87">
        <f t="shared" si="20"/>
        <v>3.8974266708312326E-2</v>
      </c>
    </row>
    <row r="92" spans="2:23" x14ac:dyDescent="0.25">
      <c r="D92" s="17"/>
      <c r="E92" s="17"/>
      <c r="F92" s="17"/>
      <c r="G92" s="17"/>
    </row>
  </sheetData>
  <mergeCells count="15">
    <mergeCell ref="B48:P48"/>
    <mergeCell ref="B49:P49"/>
    <mergeCell ref="B60:P60"/>
    <mergeCell ref="B71:P71"/>
    <mergeCell ref="B82:P82"/>
    <mergeCell ref="R50:W50"/>
    <mergeCell ref="R60:W60"/>
    <mergeCell ref="R71:W71"/>
    <mergeCell ref="R82:W82"/>
    <mergeCell ref="R49:W49"/>
    <mergeCell ref="B2:P2"/>
    <mergeCell ref="B3:P3"/>
    <mergeCell ref="B14:P14"/>
    <mergeCell ref="B25:P25"/>
    <mergeCell ref="B36:P3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4"/>
  <sheetViews>
    <sheetView topLeftCell="A97" zoomScaleNormal="100" workbookViewId="0">
      <selection activeCell="B2" sqref="B2:H2"/>
    </sheetView>
  </sheetViews>
  <sheetFormatPr defaultRowHeight="15.75" x14ac:dyDescent="0.25"/>
  <cols>
    <col min="1" max="1" width="9.140625" style="95"/>
    <col min="2" max="2" width="11.42578125" style="95" customWidth="1"/>
    <col min="3" max="3" width="9.140625" style="95"/>
    <col min="4" max="4" width="17.5703125" style="95" customWidth="1"/>
    <col min="5" max="5" width="9.28515625" style="95" bestFit="1" customWidth="1"/>
    <col min="6" max="7" width="9.5703125" style="95" bestFit="1" customWidth="1"/>
    <col min="8" max="8" width="38.28515625" style="95" customWidth="1"/>
    <col min="9" max="16384" width="9.140625" style="95"/>
  </cols>
  <sheetData>
    <row r="2" spans="2:9" x14ac:dyDescent="0.25">
      <c r="B2" s="133" t="s">
        <v>70</v>
      </c>
      <c r="C2" s="134"/>
      <c r="D2" s="134"/>
      <c r="E2" s="134"/>
      <c r="F2" s="134"/>
      <c r="G2" s="134"/>
      <c r="H2" s="135"/>
    </row>
    <row r="3" spans="2:9" x14ac:dyDescent="0.25">
      <c r="B3" s="113"/>
      <c r="D3" s="98"/>
      <c r="E3" s="98"/>
      <c r="F3" s="99"/>
      <c r="G3" s="99"/>
      <c r="H3" s="116"/>
    </row>
    <row r="4" spans="2:9" x14ac:dyDescent="0.25">
      <c r="B4" s="107"/>
      <c r="C4" s="108"/>
      <c r="D4" s="127" t="s">
        <v>34</v>
      </c>
      <c r="E4" s="108"/>
      <c r="F4" s="108"/>
      <c r="G4" s="108"/>
      <c r="H4" s="110"/>
    </row>
    <row r="5" spans="2:9" x14ac:dyDescent="0.25">
      <c r="B5" s="111" t="s">
        <v>20</v>
      </c>
      <c r="D5" s="97" t="s">
        <v>7</v>
      </c>
      <c r="E5" s="97"/>
      <c r="F5" s="97"/>
      <c r="G5" s="97"/>
      <c r="H5" s="114"/>
      <c r="I5" s="97"/>
    </row>
    <row r="6" spans="2:9" x14ac:dyDescent="0.25">
      <c r="B6" s="113"/>
      <c r="D6" s="97" t="s">
        <v>26</v>
      </c>
      <c r="E6" s="97"/>
      <c r="F6" s="97" t="s">
        <v>12</v>
      </c>
      <c r="G6" s="97"/>
      <c r="H6" s="114" t="s">
        <v>27</v>
      </c>
      <c r="I6" s="97"/>
    </row>
    <row r="7" spans="2:9" x14ac:dyDescent="0.25">
      <c r="B7" s="113"/>
      <c r="D7" s="97" t="s">
        <v>2</v>
      </c>
      <c r="E7" s="97" t="s">
        <v>3</v>
      </c>
      <c r="F7" s="97" t="s">
        <v>2</v>
      </c>
      <c r="G7" s="97" t="s">
        <v>3</v>
      </c>
      <c r="H7" s="114" t="s">
        <v>2</v>
      </c>
      <c r="I7" s="97"/>
    </row>
    <row r="8" spans="2:9" x14ac:dyDescent="0.25">
      <c r="B8" s="113" t="s">
        <v>28</v>
      </c>
      <c r="D8" s="98">
        <v>15.91663155418402</v>
      </c>
      <c r="E8" s="98">
        <v>2.0181084350749123</v>
      </c>
      <c r="F8" s="7">
        <v>2220916.3000000003</v>
      </c>
      <c r="G8" s="99">
        <v>162942.14653513054</v>
      </c>
      <c r="H8" s="116">
        <f>D8/F8</f>
        <v>7.166695815679329E-6</v>
      </c>
    </row>
    <row r="9" spans="2:9" x14ac:dyDescent="0.25">
      <c r="B9" s="113" t="s">
        <v>29</v>
      </c>
      <c r="D9" s="98">
        <v>18.916948473020909</v>
      </c>
      <c r="E9" s="98">
        <v>3.9336085531315375</v>
      </c>
      <c r="F9" s="7">
        <v>2513792.1333333333</v>
      </c>
      <c r="G9" s="99">
        <v>124392.58008553281</v>
      </c>
      <c r="H9" s="116">
        <f>D9/F9</f>
        <v>7.5252636135576956E-6</v>
      </c>
    </row>
    <row r="10" spans="2:9" x14ac:dyDescent="0.25">
      <c r="B10" s="113" t="s">
        <v>30</v>
      </c>
      <c r="D10" s="98">
        <v>21.387758829549465</v>
      </c>
      <c r="E10" s="98">
        <v>4.3519186626051631</v>
      </c>
      <c r="F10" s="7">
        <v>2406892.6166666667</v>
      </c>
      <c r="G10" s="99">
        <v>175281.67190143067</v>
      </c>
      <c r="H10" s="116">
        <f>D10/F10</f>
        <v>8.8860461332793571E-6</v>
      </c>
    </row>
    <row r="11" spans="2:9" x14ac:dyDescent="0.25">
      <c r="B11" s="113" t="s">
        <v>31</v>
      </c>
      <c r="D11" s="98">
        <v>20.053643602160992</v>
      </c>
      <c r="E11" s="98">
        <v>9.6241333060623155</v>
      </c>
      <c r="F11" s="99">
        <v>1009594.4666666668</v>
      </c>
      <c r="G11" s="99">
        <v>334574.23942800186</v>
      </c>
      <c r="H11" s="116">
        <f>D11/F11</f>
        <v>1.9863068057782862E-5</v>
      </c>
    </row>
    <row r="12" spans="2:9" x14ac:dyDescent="0.25">
      <c r="B12" s="113" t="s">
        <v>32</v>
      </c>
      <c r="D12" s="98">
        <v>6.9006105169645293</v>
      </c>
      <c r="E12" s="98">
        <v>3.5424049887462128</v>
      </c>
      <c r="F12" s="99">
        <v>154594.63333333333</v>
      </c>
      <c r="G12" s="99">
        <v>126716.46153173363</v>
      </c>
      <c r="H12" s="116">
        <f>D12/F12</f>
        <v>4.4636805095850865E-5</v>
      </c>
    </row>
    <row r="13" spans="2:9" x14ac:dyDescent="0.25">
      <c r="B13" s="128" t="s">
        <v>33</v>
      </c>
      <c r="C13" s="118"/>
      <c r="D13" s="126">
        <v>2.0661991133666242</v>
      </c>
      <c r="E13" s="126">
        <v>1.8013412098379735</v>
      </c>
      <c r="F13" s="121">
        <v>9843.2000000000007</v>
      </c>
      <c r="G13" s="121">
        <v>8405.6132362546869</v>
      </c>
      <c r="H13" s="122">
        <f>D13/F13</f>
        <v>2.0991132084755202E-4</v>
      </c>
    </row>
    <row r="14" spans="2:9" x14ac:dyDescent="0.25">
      <c r="B14" s="113"/>
      <c r="D14" s="98"/>
      <c r="E14" s="98"/>
      <c r="F14" s="99"/>
      <c r="G14" s="99"/>
      <c r="H14" s="116"/>
    </row>
    <row r="15" spans="2:9" x14ac:dyDescent="0.25">
      <c r="B15" s="107"/>
      <c r="C15" s="108"/>
      <c r="D15" s="109" t="s">
        <v>35</v>
      </c>
      <c r="E15" s="108"/>
      <c r="F15" s="108"/>
      <c r="G15" s="108"/>
      <c r="H15" s="110"/>
    </row>
    <row r="16" spans="2:9" x14ac:dyDescent="0.25">
      <c r="B16" s="111" t="s">
        <v>20</v>
      </c>
      <c r="D16" s="97" t="s">
        <v>7</v>
      </c>
      <c r="E16" s="97"/>
      <c r="F16" s="97"/>
      <c r="G16" s="97"/>
      <c r="H16" s="114"/>
      <c r="I16" s="97"/>
    </row>
    <row r="17" spans="2:9" x14ac:dyDescent="0.25">
      <c r="B17" s="113"/>
      <c r="D17" s="97" t="s">
        <v>26</v>
      </c>
      <c r="E17" s="97"/>
      <c r="F17" s="97" t="s">
        <v>12</v>
      </c>
      <c r="G17" s="97"/>
      <c r="H17" s="114" t="s">
        <v>27</v>
      </c>
      <c r="I17" s="97"/>
    </row>
    <row r="18" spans="2:9" x14ac:dyDescent="0.25">
      <c r="B18" s="113"/>
      <c r="D18" s="97" t="s">
        <v>2</v>
      </c>
      <c r="E18" s="97" t="s">
        <v>3</v>
      </c>
      <c r="F18" s="97" t="s">
        <v>2</v>
      </c>
      <c r="G18" s="97" t="s">
        <v>3</v>
      </c>
      <c r="H18" s="114" t="s">
        <v>2</v>
      </c>
      <c r="I18" s="97"/>
    </row>
    <row r="19" spans="2:9" x14ac:dyDescent="0.25">
      <c r="B19" s="113" t="s">
        <v>28</v>
      </c>
      <c r="D19" s="129">
        <v>0.01</v>
      </c>
      <c r="E19" s="129">
        <v>0</v>
      </c>
      <c r="F19" s="7">
        <v>2220916.3000000003</v>
      </c>
      <c r="G19" s="99">
        <v>162942.14653513054</v>
      </c>
      <c r="H19" s="116">
        <f>D19/F19</f>
        <v>4.5026460474894973E-9</v>
      </c>
    </row>
    <row r="20" spans="2:9" x14ac:dyDescent="0.25">
      <c r="B20" s="113" t="s">
        <v>29</v>
      </c>
      <c r="D20" s="129">
        <v>0.01</v>
      </c>
      <c r="E20" s="129">
        <v>0</v>
      </c>
      <c r="F20" s="7">
        <v>2513792.1333333333</v>
      </c>
      <c r="G20" s="99">
        <v>124392.58008553281</v>
      </c>
      <c r="H20" s="116">
        <f>D20/F20</f>
        <v>3.9780536613979382E-9</v>
      </c>
    </row>
    <row r="21" spans="2:9" x14ac:dyDescent="0.25">
      <c r="B21" s="113" t="s">
        <v>30</v>
      </c>
      <c r="D21" s="129">
        <v>0.01</v>
      </c>
      <c r="E21" s="129">
        <v>0</v>
      </c>
      <c r="F21" s="7">
        <v>2406892.6166666667</v>
      </c>
      <c r="G21" s="99">
        <v>175281.67190143067</v>
      </c>
      <c r="H21" s="116">
        <f>D21/F21</f>
        <v>4.1547345863103424E-9</v>
      </c>
    </row>
    <row r="22" spans="2:9" x14ac:dyDescent="0.25">
      <c r="B22" s="113" t="s">
        <v>31</v>
      </c>
      <c r="D22" s="129">
        <v>4.6354121325576711</v>
      </c>
      <c r="E22" s="129">
        <v>0.40121044835247704</v>
      </c>
      <c r="F22" s="99">
        <v>1009594.4666666668</v>
      </c>
      <c r="G22" s="99">
        <v>334574.23942800186</v>
      </c>
      <c r="H22" s="116">
        <f>D22/F22</f>
        <v>4.5913604775016302E-6</v>
      </c>
    </row>
    <row r="23" spans="2:9" x14ac:dyDescent="0.25">
      <c r="B23" s="113" t="s">
        <v>32</v>
      </c>
      <c r="D23" s="129">
        <v>14.806246729195033</v>
      </c>
      <c r="E23" s="129">
        <v>5.6485049981226387</v>
      </c>
      <c r="F23" s="99">
        <v>154594.63333333333</v>
      </c>
      <c r="G23" s="99">
        <v>126716.46153173363</v>
      </c>
      <c r="H23" s="116">
        <f>D23/F23</f>
        <v>9.5774648899164241E-5</v>
      </c>
    </row>
    <row r="24" spans="2:9" x14ac:dyDescent="0.25">
      <c r="B24" s="128" t="s">
        <v>33</v>
      </c>
      <c r="C24" s="118"/>
      <c r="D24" s="130">
        <v>13.955554686356649</v>
      </c>
      <c r="E24" s="130">
        <v>3.6710363821111893</v>
      </c>
      <c r="F24" s="121">
        <v>9843.2000000000007</v>
      </c>
      <c r="G24" s="121">
        <v>8405.6132362546869</v>
      </c>
      <c r="H24" s="122">
        <f>D24/F24</f>
        <v>1.4177863587407193E-3</v>
      </c>
    </row>
    <row r="25" spans="2:9" x14ac:dyDescent="0.25">
      <c r="B25" s="136"/>
      <c r="H25" s="112"/>
    </row>
    <row r="26" spans="2:9" x14ac:dyDescent="0.25">
      <c r="B26" s="107"/>
      <c r="C26" s="108"/>
      <c r="D26" s="123" t="s">
        <v>36</v>
      </c>
      <c r="E26" s="108"/>
      <c r="F26" s="108"/>
      <c r="G26" s="108"/>
      <c r="H26" s="110"/>
    </row>
    <row r="27" spans="2:9" x14ac:dyDescent="0.25">
      <c r="B27" s="111" t="s">
        <v>20</v>
      </c>
      <c r="D27" s="97" t="s">
        <v>7</v>
      </c>
      <c r="E27" s="97"/>
      <c r="F27" s="97"/>
      <c r="G27" s="97"/>
      <c r="H27" s="114"/>
      <c r="I27" s="97"/>
    </row>
    <row r="28" spans="2:9" x14ac:dyDescent="0.25">
      <c r="B28" s="113"/>
      <c r="D28" s="97" t="s">
        <v>26</v>
      </c>
      <c r="E28" s="97"/>
      <c r="F28" s="97" t="s">
        <v>12</v>
      </c>
      <c r="G28" s="97"/>
      <c r="H28" s="114" t="s">
        <v>27</v>
      </c>
      <c r="I28" s="97"/>
    </row>
    <row r="29" spans="2:9" x14ac:dyDescent="0.25">
      <c r="B29" s="113"/>
      <c r="D29" s="97" t="s">
        <v>2</v>
      </c>
      <c r="E29" s="97" t="s">
        <v>3</v>
      </c>
      <c r="F29" s="97" t="s">
        <v>2</v>
      </c>
      <c r="G29" s="97" t="s">
        <v>3</v>
      </c>
      <c r="H29" s="114" t="s">
        <v>2</v>
      </c>
      <c r="I29" s="97"/>
    </row>
    <row r="30" spans="2:9" x14ac:dyDescent="0.25">
      <c r="B30" s="113" t="s">
        <v>28</v>
      </c>
      <c r="D30" s="115">
        <v>0.01</v>
      </c>
      <c r="E30" s="98">
        <v>0</v>
      </c>
      <c r="F30" s="7">
        <v>2220916.3000000003</v>
      </c>
      <c r="G30" s="99">
        <v>162942.14653513054</v>
      </c>
      <c r="H30" s="116">
        <f>D30/F30</f>
        <v>4.5026460474894973E-9</v>
      </c>
    </row>
    <row r="31" spans="2:9" x14ac:dyDescent="0.25">
      <c r="B31" s="113" t="s">
        <v>29</v>
      </c>
      <c r="D31" s="115">
        <v>0.01</v>
      </c>
      <c r="E31" s="98">
        <v>0</v>
      </c>
      <c r="F31" s="7">
        <v>2513792.1333333333</v>
      </c>
      <c r="G31" s="99">
        <v>124392.58008553281</v>
      </c>
      <c r="H31" s="116">
        <f>D31/F31</f>
        <v>3.9780536613979382E-9</v>
      </c>
    </row>
    <row r="32" spans="2:9" x14ac:dyDescent="0.25">
      <c r="B32" s="113" t="s">
        <v>30</v>
      </c>
      <c r="D32" s="115">
        <v>0.01</v>
      </c>
      <c r="E32" s="98">
        <v>0</v>
      </c>
      <c r="F32" s="7">
        <v>2406892.6166666667</v>
      </c>
      <c r="G32" s="99">
        <v>175281.67190143067</v>
      </c>
      <c r="H32" s="116">
        <f>D32/F32</f>
        <v>4.1547345863103424E-9</v>
      </c>
    </row>
    <row r="33" spans="2:9" x14ac:dyDescent="0.25">
      <c r="B33" s="113" t="s">
        <v>31</v>
      </c>
      <c r="D33" s="98">
        <v>1.4818593188111102</v>
      </c>
      <c r="E33" s="98">
        <v>0.54830884362863019</v>
      </c>
      <c r="F33" s="99">
        <v>1009594.4666666668</v>
      </c>
      <c r="G33" s="99">
        <v>334574.23942800186</v>
      </c>
      <c r="H33" s="116">
        <f>D33/F33</f>
        <v>1.4677767833887791E-6</v>
      </c>
    </row>
    <row r="34" spans="2:9" x14ac:dyDescent="0.25">
      <c r="B34" s="113" t="s">
        <v>32</v>
      </c>
      <c r="D34" s="98">
        <v>3.7634188148562058</v>
      </c>
      <c r="E34" s="98">
        <v>1.547769139355905</v>
      </c>
      <c r="F34" s="99">
        <v>154594.63333333333</v>
      </c>
      <c r="G34" s="99">
        <v>126716.46153173363</v>
      </c>
      <c r="H34" s="116">
        <f>D34/F34</f>
        <v>2.4343786933027683E-5</v>
      </c>
    </row>
    <row r="35" spans="2:9" x14ac:dyDescent="0.25">
      <c r="B35" s="128" t="s">
        <v>33</v>
      </c>
      <c r="C35" s="118"/>
      <c r="D35" s="126">
        <v>3.3461142085205822</v>
      </c>
      <c r="E35" s="126">
        <v>1.4743991965354495</v>
      </c>
      <c r="F35" s="121">
        <v>9843.2000000000007</v>
      </c>
      <c r="G35" s="121">
        <v>8405.6132362546869</v>
      </c>
      <c r="H35" s="122">
        <f>D35/F35</f>
        <v>3.3994170681491607E-4</v>
      </c>
    </row>
    <row r="36" spans="2:9" x14ac:dyDescent="0.25">
      <c r="B36" s="136"/>
      <c r="H36" s="112"/>
    </row>
    <row r="37" spans="2:9" x14ac:dyDescent="0.25">
      <c r="B37" s="107"/>
      <c r="C37" s="108"/>
      <c r="D37" s="109" t="s">
        <v>37</v>
      </c>
      <c r="E37" s="108"/>
      <c r="F37" s="108"/>
      <c r="G37" s="108"/>
      <c r="H37" s="110"/>
    </row>
    <row r="38" spans="2:9" x14ac:dyDescent="0.25">
      <c r="B38" s="111" t="s">
        <v>20</v>
      </c>
      <c r="D38" s="97" t="s">
        <v>7</v>
      </c>
      <c r="E38" s="97"/>
      <c r="F38" s="97"/>
      <c r="G38" s="97"/>
      <c r="H38" s="114"/>
      <c r="I38" s="97"/>
    </row>
    <row r="39" spans="2:9" x14ac:dyDescent="0.25">
      <c r="B39" s="113"/>
      <c r="D39" s="97" t="s">
        <v>26</v>
      </c>
      <c r="E39" s="97"/>
      <c r="F39" s="97" t="s">
        <v>12</v>
      </c>
      <c r="G39" s="97"/>
      <c r="H39" s="114" t="s">
        <v>27</v>
      </c>
      <c r="I39" s="97"/>
    </row>
    <row r="40" spans="2:9" x14ac:dyDescent="0.25">
      <c r="B40" s="113"/>
      <c r="D40" s="97" t="s">
        <v>2</v>
      </c>
      <c r="E40" s="97" t="s">
        <v>3</v>
      </c>
      <c r="F40" s="97" t="s">
        <v>2</v>
      </c>
      <c r="G40" s="97" t="s">
        <v>3</v>
      </c>
      <c r="H40" s="114" t="s">
        <v>2</v>
      </c>
      <c r="I40" s="97"/>
    </row>
    <row r="41" spans="2:9" x14ac:dyDescent="0.25">
      <c r="B41" s="113" t="s">
        <v>28</v>
      </c>
      <c r="D41" s="115">
        <v>0.01</v>
      </c>
      <c r="E41" s="115">
        <v>0</v>
      </c>
      <c r="F41" s="7">
        <v>2220916.3000000003</v>
      </c>
      <c r="G41" s="99">
        <v>162942.14653513054</v>
      </c>
      <c r="H41" s="116">
        <f>D41/F41</f>
        <v>4.5026460474894973E-9</v>
      </c>
    </row>
    <row r="42" spans="2:9" x14ac:dyDescent="0.25">
      <c r="B42" s="113" t="s">
        <v>29</v>
      </c>
      <c r="D42" s="115">
        <v>0.01</v>
      </c>
      <c r="E42" s="129">
        <v>0</v>
      </c>
      <c r="F42" s="7">
        <v>2513792.1333333333</v>
      </c>
      <c r="G42" s="99">
        <v>124392.58008553281</v>
      </c>
      <c r="H42" s="116">
        <f>D42/F42</f>
        <v>3.9780536613979382E-9</v>
      </c>
    </row>
    <row r="43" spans="2:9" x14ac:dyDescent="0.25">
      <c r="B43" s="113" t="s">
        <v>30</v>
      </c>
      <c r="D43" s="115">
        <v>0.01</v>
      </c>
      <c r="E43" s="129">
        <v>0</v>
      </c>
      <c r="F43" s="7">
        <v>2406892.6166666667</v>
      </c>
      <c r="G43" s="99">
        <v>175281.67190143067</v>
      </c>
      <c r="H43" s="116">
        <f>D43/F43</f>
        <v>4.1547345863103424E-9</v>
      </c>
    </row>
    <row r="44" spans="2:9" x14ac:dyDescent="0.25">
      <c r="B44" s="113" t="s">
        <v>31</v>
      </c>
      <c r="D44" s="129">
        <v>7.0361550846562873</v>
      </c>
      <c r="E44" s="129">
        <v>1.0114412728801132</v>
      </c>
      <c r="F44" s="99">
        <v>1009594.4666666668</v>
      </c>
      <c r="G44" s="99">
        <v>334574.23942800186</v>
      </c>
      <c r="H44" s="116">
        <f>D44/F44</f>
        <v>6.969288478657424E-6</v>
      </c>
    </row>
    <row r="45" spans="2:9" x14ac:dyDescent="0.25">
      <c r="B45" s="113" t="s">
        <v>32</v>
      </c>
      <c r="D45" s="129">
        <v>39.489191722702031</v>
      </c>
      <c r="E45" s="129">
        <v>17.696206620756815</v>
      </c>
      <c r="F45" s="99">
        <v>154594.63333333333</v>
      </c>
      <c r="G45" s="99">
        <v>126716.46153173363</v>
      </c>
      <c r="H45" s="116">
        <f>D45/F45</f>
        <v>2.5543701531706057E-4</v>
      </c>
    </row>
    <row r="46" spans="2:9" x14ac:dyDescent="0.25">
      <c r="B46" s="128" t="s">
        <v>33</v>
      </c>
      <c r="C46" s="118"/>
      <c r="D46" s="130">
        <v>33.904117333215915</v>
      </c>
      <c r="E46" s="130">
        <v>14.072977681477742</v>
      </c>
      <c r="F46" s="121">
        <v>9843.2000000000007</v>
      </c>
      <c r="G46" s="121">
        <v>8405.6132362546869</v>
      </c>
      <c r="H46" s="122">
        <f>D46/F46</f>
        <v>3.4444202427275595E-3</v>
      </c>
    </row>
    <row r="47" spans="2:9" x14ac:dyDescent="0.25">
      <c r="B47" s="136"/>
      <c r="H47" s="112"/>
    </row>
    <row r="48" spans="2:9" x14ac:dyDescent="0.25">
      <c r="B48" s="107"/>
      <c r="C48" s="108"/>
      <c r="D48" s="109" t="s">
        <v>38</v>
      </c>
      <c r="E48" s="108"/>
      <c r="F48" s="108"/>
      <c r="G48" s="108"/>
      <c r="H48" s="110"/>
    </row>
    <row r="49" spans="2:9" x14ac:dyDescent="0.25">
      <c r="B49" s="111" t="s">
        <v>20</v>
      </c>
      <c r="D49" s="97" t="s">
        <v>7</v>
      </c>
      <c r="E49" s="97"/>
      <c r="F49" s="97"/>
      <c r="G49" s="97"/>
      <c r="H49" s="114"/>
      <c r="I49" s="97"/>
    </row>
    <row r="50" spans="2:9" x14ac:dyDescent="0.25">
      <c r="B50" s="113"/>
      <c r="D50" s="97" t="s">
        <v>26</v>
      </c>
      <c r="E50" s="97"/>
      <c r="F50" s="97" t="s">
        <v>12</v>
      </c>
      <c r="G50" s="97"/>
      <c r="H50" s="114" t="s">
        <v>27</v>
      </c>
      <c r="I50" s="97"/>
    </row>
    <row r="51" spans="2:9" x14ac:dyDescent="0.25">
      <c r="B51" s="113"/>
      <c r="D51" s="97" t="s">
        <v>2</v>
      </c>
      <c r="E51" s="97" t="s">
        <v>3</v>
      </c>
      <c r="F51" s="97" t="s">
        <v>2</v>
      </c>
      <c r="G51" s="97" t="s">
        <v>3</v>
      </c>
      <c r="H51" s="114" t="s">
        <v>2</v>
      </c>
      <c r="I51" s="97"/>
    </row>
    <row r="52" spans="2:9" x14ac:dyDescent="0.25">
      <c r="B52" s="113" t="s">
        <v>28</v>
      </c>
      <c r="D52" s="115">
        <v>0.01</v>
      </c>
      <c r="E52" s="129">
        <v>0</v>
      </c>
      <c r="F52" s="7">
        <v>2220916.3000000003</v>
      </c>
      <c r="G52" s="99">
        <v>162942.14653513054</v>
      </c>
      <c r="H52" s="116">
        <f>D52/F52</f>
        <v>4.5026460474894973E-9</v>
      </c>
    </row>
    <row r="53" spans="2:9" x14ac:dyDescent="0.25">
      <c r="B53" s="113" t="s">
        <v>29</v>
      </c>
      <c r="D53" s="115">
        <v>0.01</v>
      </c>
      <c r="E53" s="129">
        <v>0</v>
      </c>
      <c r="F53" s="7">
        <v>2513792.1333333333</v>
      </c>
      <c r="G53" s="99">
        <v>124392.58008553281</v>
      </c>
      <c r="H53" s="116">
        <f>D53/F53</f>
        <v>3.9780536613979382E-9</v>
      </c>
    </row>
    <row r="54" spans="2:9" x14ac:dyDescent="0.25">
      <c r="B54" s="113" t="s">
        <v>30</v>
      </c>
      <c r="D54" s="129">
        <v>0.15506374068994655</v>
      </c>
      <c r="E54" s="129">
        <v>0.26857827728667294</v>
      </c>
      <c r="F54" s="7">
        <v>2406892.6166666667</v>
      </c>
      <c r="G54" s="99">
        <v>175281.67190143067</v>
      </c>
      <c r="H54" s="116">
        <f>D54/F54</f>
        <v>6.4424868652717918E-8</v>
      </c>
    </row>
    <row r="55" spans="2:9" x14ac:dyDescent="0.25">
      <c r="B55" s="113" t="s">
        <v>31</v>
      </c>
      <c r="D55" s="129">
        <v>8.3469148674209759</v>
      </c>
      <c r="E55" s="129">
        <v>3.5334539177187425</v>
      </c>
      <c r="F55" s="99">
        <v>1009594.4666666668</v>
      </c>
      <c r="G55" s="99">
        <v>334574.23942800186</v>
      </c>
      <c r="H55" s="116">
        <f>D55/F55</f>
        <v>8.2675917341144046E-6</v>
      </c>
    </row>
    <row r="56" spans="2:9" x14ac:dyDescent="0.25">
      <c r="B56" s="113" t="s">
        <v>32</v>
      </c>
      <c r="D56" s="129">
        <v>25.325941388810815</v>
      </c>
      <c r="E56" s="129">
        <v>10.494105357106916</v>
      </c>
      <c r="F56" s="99">
        <v>154594.63333333333</v>
      </c>
      <c r="G56" s="99">
        <v>126716.46153173363</v>
      </c>
      <c r="H56" s="116">
        <f>D56/F56</f>
        <v>1.6382160779283725E-4</v>
      </c>
    </row>
    <row r="57" spans="2:9" x14ac:dyDescent="0.25">
      <c r="B57" s="128" t="s">
        <v>33</v>
      </c>
      <c r="C57" s="118"/>
      <c r="D57" s="130">
        <v>22.617874654177456</v>
      </c>
      <c r="E57" s="130">
        <v>8.8067382963644931</v>
      </c>
      <c r="F57" s="121">
        <v>9843.2000000000007</v>
      </c>
      <c r="G57" s="121">
        <v>8405.6132362546869</v>
      </c>
      <c r="H57" s="122">
        <f>D57/F57</f>
        <v>2.2978172397368187E-3</v>
      </c>
    </row>
    <row r="58" spans="2:9" x14ac:dyDescent="0.25">
      <c r="B58" s="136"/>
      <c r="H58" s="112"/>
    </row>
    <row r="59" spans="2:9" x14ac:dyDescent="0.25">
      <c r="B59" s="107"/>
      <c r="C59" s="108"/>
      <c r="D59" s="123" t="s">
        <v>39</v>
      </c>
      <c r="E59" s="108"/>
      <c r="F59" s="108"/>
      <c r="G59" s="108"/>
      <c r="H59" s="110"/>
    </row>
    <row r="60" spans="2:9" x14ac:dyDescent="0.25">
      <c r="B60" s="111" t="s">
        <v>20</v>
      </c>
      <c r="D60" s="97" t="s">
        <v>7</v>
      </c>
      <c r="E60" s="97"/>
      <c r="F60" s="97"/>
      <c r="G60" s="97"/>
      <c r="H60" s="114"/>
      <c r="I60" s="97"/>
    </row>
    <row r="61" spans="2:9" x14ac:dyDescent="0.25">
      <c r="B61" s="113"/>
      <c r="D61" s="97" t="s">
        <v>26</v>
      </c>
      <c r="E61" s="97"/>
      <c r="F61" s="97" t="s">
        <v>12</v>
      </c>
      <c r="G61" s="97"/>
      <c r="H61" s="114" t="s">
        <v>27</v>
      </c>
      <c r="I61" s="97"/>
    </row>
    <row r="62" spans="2:9" x14ac:dyDescent="0.25">
      <c r="B62" s="113"/>
      <c r="D62" s="97" t="s">
        <v>2</v>
      </c>
      <c r="E62" s="97" t="s">
        <v>3</v>
      </c>
      <c r="F62" s="97" t="s">
        <v>2</v>
      </c>
      <c r="G62" s="97" t="s">
        <v>3</v>
      </c>
      <c r="H62" s="114" t="s">
        <v>2</v>
      </c>
      <c r="I62" s="97"/>
    </row>
    <row r="63" spans="2:9" x14ac:dyDescent="0.25">
      <c r="B63" s="113" t="s">
        <v>28</v>
      </c>
      <c r="D63" s="98">
        <v>0.01</v>
      </c>
      <c r="E63" s="129">
        <v>0</v>
      </c>
      <c r="F63" s="7">
        <v>2220916.3000000003</v>
      </c>
      <c r="G63" s="99">
        <v>162942.14653513054</v>
      </c>
      <c r="H63" s="116">
        <f>D63/F63</f>
        <v>4.5026460474894973E-9</v>
      </c>
    </row>
    <row r="64" spans="2:9" x14ac:dyDescent="0.25">
      <c r="B64" s="113" t="s">
        <v>29</v>
      </c>
      <c r="D64" s="98">
        <v>0.01</v>
      </c>
      <c r="E64" s="129">
        <v>0</v>
      </c>
      <c r="F64" s="7">
        <v>2513792.1333333333</v>
      </c>
      <c r="G64" s="99">
        <v>124392.58008553281</v>
      </c>
      <c r="H64" s="116">
        <f>D64/F64</f>
        <v>3.9780536613979382E-9</v>
      </c>
    </row>
    <row r="65" spans="2:9" x14ac:dyDescent="0.25">
      <c r="B65" s="113" t="s">
        <v>30</v>
      </c>
      <c r="D65" s="98">
        <v>0.59227097721320099</v>
      </c>
      <c r="E65" s="98">
        <v>1.0258434243817327</v>
      </c>
      <c r="F65" s="7">
        <v>2406892.6166666667</v>
      </c>
      <c r="G65" s="99">
        <v>175281.67190143067</v>
      </c>
      <c r="H65" s="116">
        <f>D65/F65</f>
        <v>2.4607287134955103E-7</v>
      </c>
    </row>
    <row r="66" spans="2:9" x14ac:dyDescent="0.25">
      <c r="B66" s="113" t="s">
        <v>31</v>
      </c>
      <c r="D66" s="98">
        <v>3.0233337363251906</v>
      </c>
      <c r="E66" s="98">
        <v>1.1511659359662152</v>
      </c>
      <c r="F66" s="99">
        <v>1009594.4666666668</v>
      </c>
      <c r="G66" s="99">
        <v>334574.23942800186</v>
      </c>
      <c r="H66" s="116">
        <f>D66/F66</f>
        <v>2.994602126046904E-6</v>
      </c>
    </row>
    <row r="67" spans="2:9" x14ac:dyDescent="0.25">
      <c r="B67" s="113" t="s">
        <v>32</v>
      </c>
      <c r="D67" s="98">
        <v>16.187028502731902</v>
      </c>
      <c r="E67" s="98">
        <v>6.0889024969159733</v>
      </c>
      <c r="F67" s="99">
        <v>154594.63333333333</v>
      </c>
      <c r="G67" s="99">
        <v>126716.46153173363</v>
      </c>
      <c r="H67" s="116">
        <f>D67/F67</f>
        <v>1.0470627701435023E-4</v>
      </c>
    </row>
    <row r="68" spans="2:9" x14ac:dyDescent="0.25">
      <c r="B68" s="128" t="s">
        <v>33</v>
      </c>
      <c r="C68" s="118"/>
      <c r="D68" s="126">
        <v>13.606251304933332</v>
      </c>
      <c r="E68" s="126">
        <v>6.9740136432894584</v>
      </c>
      <c r="F68" s="121">
        <v>9843.2000000000007</v>
      </c>
      <c r="G68" s="121">
        <v>8405.6132362546869</v>
      </c>
      <c r="H68" s="122">
        <f>D68/F68</f>
        <v>1.3822995880337016E-3</v>
      </c>
    </row>
    <row r="69" spans="2:9" x14ac:dyDescent="0.25">
      <c r="B69" s="136"/>
      <c r="H69" s="112"/>
    </row>
    <row r="70" spans="2:9" x14ac:dyDescent="0.25">
      <c r="B70" s="107"/>
      <c r="C70" s="108"/>
      <c r="D70" s="123" t="s">
        <v>39</v>
      </c>
      <c r="E70" s="108"/>
      <c r="F70" s="108"/>
      <c r="G70" s="108"/>
      <c r="H70" s="110"/>
    </row>
    <row r="71" spans="2:9" x14ac:dyDescent="0.25">
      <c r="B71" s="111" t="s">
        <v>20</v>
      </c>
      <c r="D71" s="97" t="s">
        <v>7</v>
      </c>
      <c r="E71" s="97"/>
      <c r="F71" s="97"/>
      <c r="G71" s="97"/>
      <c r="H71" s="114"/>
      <c r="I71" s="97"/>
    </row>
    <row r="72" spans="2:9" x14ac:dyDescent="0.25">
      <c r="B72" s="113"/>
      <c r="D72" s="97" t="s">
        <v>26</v>
      </c>
      <c r="E72" s="97"/>
      <c r="F72" s="97" t="s">
        <v>12</v>
      </c>
      <c r="G72" s="97"/>
      <c r="H72" s="114" t="s">
        <v>27</v>
      </c>
      <c r="I72" s="97"/>
    </row>
    <row r="73" spans="2:9" x14ac:dyDescent="0.25">
      <c r="B73" s="113"/>
      <c r="D73" s="97" t="s">
        <v>2</v>
      </c>
      <c r="E73" s="97" t="s">
        <v>3</v>
      </c>
      <c r="F73" s="97" t="s">
        <v>2</v>
      </c>
      <c r="G73" s="97" t="s">
        <v>3</v>
      </c>
      <c r="H73" s="114" t="s">
        <v>2</v>
      </c>
      <c r="I73" s="97"/>
    </row>
    <row r="74" spans="2:9" x14ac:dyDescent="0.25">
      <c r="B74" s="113" t="s">
        <v>28</v>
      </c>
      <c r="D74" s="98">
        <v>0.01</v>
      </c>
      <c r="E74" s="98">
        <v>0</v>
      </c>
      <c r="F74" s="7">
        <v>2220916.3000000003</v>
      </c>
      <c r="G74" s="99">
        <v>162942.14653513054</v>
      </c>
      <c r="H74" s="116">
        <f>D74/F74</f>
        <v>4.5026460474894973E-9</v>
      </c>
    </row>
    <row r="75" spans="2:9" x14ac:dyDescent="0.25">
      <c r="B75" s="113" t="s">
        <v>29</v>
      </c>
      <c r="D75" s="98">
        <v>0.01</v>
      </c>
      <c r="E75" s="98">
        <v>0</v>
      </c>
      <c r="F75" s="7">
        <v>2513792.1333333333</v>
      </c>
      <c r="G75" s="99">
        <v>124392.58008553281</v>
      </c>
      <c r="H75" s="116">
        <f>D75/F75</f>
        <v>3.9780536613979382E-9</v>
      </c>
    </row>
    <row r="76" spans="2:9" x14ac:dyDescent="0.25">
      <c r="B76" s="113" t="s">
        <v>30</v>
      </c>
      <c r="D76" s="98">
        <v>0.59227097721320099</v>
      </c>
      <c r="E76" s="98">
        <v>1.0258434243817327</v>
      </c>
      <c r="F76" s="7">
        <v>2406892.6166666667</v>
      </c>
      <c r="G76" s="99">
        <v>175281.67190143067</v>
      </c>
      <c r="H76" s="116">
        <f>D76/F76</f>
        <v>2.4607287134955103E-7</v>
      </c>
    </row>
    <row r="77" spans="2:9" x14ac:dyDescent="0.25">
      <c r="B77" s="113" t="s">
        <v>31</v>
      </c>
      <c r="D77" s="98">
        <v>5.2998287676790925</v>
      </c>
      <c r="E77" s="98">
        <v>0.66988492226301566</v>
      </c>
      <c r="F77" s="99">
        <v>1009594.4666666668</v>
      </c>
      <c r="G77" s="99">
        <v>334574.23942800186</v>
      </c>
      <c r="H77" s="116">
        <f>D77/F77</f>
        <v>5.2494629701936678E-6</v>
      </c>
    </row>
    <row r="78" spans="2:9" x14ac:dyDescent="0.25">
      <c r="B78" s="113" t="s">
        <v>32</v>
      </c>
      <c r="D78" s="98">
        <v>17.506858733881906</v>
      </c>
      <c r="E78" s="98">
        <v>10.617784194833908</v>
      </c>
      <c r="F78" s="99">
        <v>154594.63333333333</v>
      </c>
      <c r="G78" s="99">
        <v>126716.46153173363</v>
      </c>
      <c r="H78" s="116">
        <f>D78/F78</f>
        <v>1.1324363825834773E-4</v>
      </c>
    </row>
    <row r="79" spans="2:9" x14ac:dyDescent="0.25">
      <c r="B79" s="128" t="s">
        <v>33</v>
      </c>
      <c r="C79" s="118"/>
      <c r="D79" s="126">
        <v>15.735861679717354</v>
      </c>
      <c r="E79" s="126">
        <v>7.49921848644893</v>
      </c>
      <c r="F79" s="121">
        <v>9843.2000000000007</v>
      </c>
      <c r="G79" s="121">
        <v>8405.6132362546869</v>
      </c>
      <c r="H79" s="122">
        <f>D79/F79</f>
        <v>1.5986530477606219E-3</v>
      </c>
    </row>
    <row r="80" spans="2:9" x14ac:dyDescent="0.25">
      <c r="B80" s="136"/>
      <c r="H80" s="112"/>
    </row>
    <row r="81" spans="2:9" x14ac:dyDescent="0.25">
      <c r="B81" s="107"/>
      <c r="C81" s="108"/>
      <c r="D81" s="109" t="s">
        <v>40</v>
      </c>
      <c r="E81" s="108"/>
      <c r="F81" s="108"/>
      <c r="G81" s="108"/>
      <c r="H81" s="110"/>
    </row>
    <row r="82" spans="2:9" x14ac:dyDescent="0.25">
      <c r="B82" s="111" t="s">
        <v>20</v>
      </c>
      <c r="D82" s="97" t="s">
        <v>7</v>
      </c>
      <c r="E82" s="97"/>
      <c r="F82" s="97"/>
      <c r="G82" s="97"/>
      <c r="H82" s="114"/>
      <c r="I82" s="97"/>
    </row>
    <row r="83" spans="2:9" x14ac:dyDescent="0.25">
      <c r="B83" s="113"/>
      <c r="D83" s="97" t="s">
        <v>26</v>
      </c>
      <c r="E83" s="97"/>
      <c r="F83" s="97" t="s">
        <v>12</v>
      </c>
      <c r="G83" s="97"/>
      <c r="H83" s="114" t="s">
        <v>27</v>
      </c>
      <c r="I83" s="97"/>
    </row>
    <row r="84" spans="2:9" x14ac:dyDescent="0.25">
      <c r="B84" s="113"/>
      <c r="D84" s="97" t="s">
        <v>2</v>
      </c>
      <c r="E84" s="97" t="s">
        <v>3</v>
      </c>
      <c r="F84" s="97" t="s">
        <v>2</v>
      </c>
      <c r="G84" s="97" t="s">
        <v>3</v>
      </c>
      <c r="H84" s="114" t="s">
        <v>2</v>
      </c>
      <c r="I84" s="97"/>
    </row>
    <row r="85" spans="2:9" x14ac:dyDescent="0.25">
      <c r="B85" s="113" t="s">
        <v>28</v>
      </c>
      <c r="D85" s="115">
        <v>0.01</v>
      </c>
      <c r="E85" s="115">
        <v>0</v>
      </c>
      <c r="F85" s="7">
        <v>2220916.3000000003</v>
      </c>
      <c r="G85" s="99">
        <v>162942.14653513054</v>
      </c>
      <c r="H85" s="116">
        <f>D85/F85</f>
        <v>4.5026460474894973E-9</v>
      </c>
    </row>
    <row r="86" spans="2:9" x14ac:dyDescent="0.25">
      <c r="B86" s="113" t="s">
        <v>29</v>
      </c>
      <c r="D86" s="115">
        <v>0.01</v>
      </c>
      <c r="E86" s="115">
        <v>0</v>
      </c>
      <c r="F86" s="7">
        <v>2513792.1333333333</v>
      </c>
      <c r="G86" s="99">
        <v>124392.58008553281</v>
      </c>
      <c r="H86" s="116">
        <f>D86/F86</f>
        <v>3.9780536613979382E-9</v>
      </c>
    </row>
    <row r="87" spans="2:9" x14ac:dyDescent="0.25">
      <c r="B87" s="113" t="s">
        <v>30</v>
      </c>
      <c r="D87" s="115">
        <v>0.01</v>
      </c>
      <c r="E87" s="115">
        <v>0</v>
      </c>
      <c r="F87" s="7">
        <v>2406892.6166666667</v>
      </c>
      <c r="G87" s="99">
        <v>175281.67190143067</v>
      </c>
      <c r="H87" s="116">
        <f>D87/F87</f>
        <v>4.1547345863103424E-9</v>
      </c>
    </row>
    <row r="88" spans="2:9" x14ac:dyDescent="0.25">
      <c r="B88" s="113" t="s">
        <v>31</v>
      </c>
      <c r="D88" s="115">
        <v>3.4120823677698202</v>
      </c>
      <c r="E88" s="115">
        <v>1.745418004841542</v>
      </c>
      <c r="F88" s="99">
        <v>1009594.4666666668</v>
      </c>
      <c r="G88" s="99">
        <v>334574.23942800186</v>
      </c>
      <c r="H88" s="116">
        <f>D88/F88</f>
        <v>3.3796563674079364E-6</v>
      </c>
    </row>
    <row r="89" spans="2:9" x14ac:dyDescent="0.25">
      <c r="B89" s="113" t="s">
        <v>32</v>
      </c>
      <c r="D89" s="115">
        <v>13.877158931213236</v>
      </c>
      <c r="E89" s="115">
        <v>7.7207189358950847</v>
      </c>
      <c r="F89" s="99">
        <v>154594.63333333333</v>
      </c>
      <c r="G89" s="99">
        <v>126716.46153173363</v>
      </c>
      <c r="H89" s="116">
        <f>D89/F89</f>
        <v>8.9764816746850656E-5</v>
      </c>
    </row>
    <row r="90" spans="2:9" x14ac:dyDescent="0.25">
      <c r="B90" s="128" t="s">
        <v>33</v>
      </c>
      <c r="C90" s="118"/>
      <c r="D90" s="119">
        <v>14.710432989591572</v>
      </c>
      <c r="E90" s="119">
        <v>8.4860818937425861</v>
      </c>
      <c r="F90" s="121">
        <v>9843.2000000000007</v>
      </c>
      <c r="G90" s="121">
        <v>8405.6132362546869</v>
      </c>
      <c r="H90" s="122">
        <f>D90/F90</f>
        <v>1.4944766935134481E-3</v>
      </c>
    </row>
    <row r="91" spans="2:9" x14ac:dyDescent="0.25">
      <c r="B91" s="136"/>
      <c r="H91" s="112"/>
    </row>
    <row r="92" spans="2:9" x14ac:dyDescent="0.25">
      <c r="B92" s="107"/>
      <c r="C92" s="108"/>
      <c r="D92" s="109" t="s">
        <v>41</v>
      </c>
      <c r="E92" s="108"/>
      <c r="F92" s="108"/>
      <c r="G92" s="108"/>
      <c r="H92" s="110"/>
    </row>
    <row r="93" spans="2:9" x14ac:dyDescent="0.25">
      <c r="B93" s="111" t="s">
        <v>20</v>
      </c>
      <c r="D93" s="97" t="s">
        <v>7</v>
      </c>
      <c r="E93" s="97"/>
      <c r="F93" s="97"/>
      <c r="G93" s="97"/>
      <c r="H93" s="114"/>
      <c r="I93" s="97"/>
    </row>
    <row r="94" spans="2:9" x14ac:dyDescent="0.25">
      <c r="B94" s="113"/>
      <c r="D94" s="97" t="s">
        <v>26</v>
      </c>
      <c r="E94" s="97"/>
      <c r="F94" s="97" t="s">
        <v>12</v>
      </c>
      <c r="G94" s="97"/>
      <c r="H94" s="114" t="s">
        <v>27</v>
      </c>
      <c r="I94" s="97"/>
    </row>
    <row r="95" spans="2:9" x14ac:dyDescent="0.25">
      <c r="B95" s="113"/>
      <c r="D95" s="97" t="s">
        <v>2</v>
      </c>
      <c r="E95" s="97" t="s">
        <v>3</v>
      </c>
      <c r="F95" s="97" t="s">
        <v>2</v>
      </c>
      <c r="G95" s="97" t="s">
        <v>3</v>
      </c>
      <c r="H95" s="114" t="s">
        <v>2</v>
      </c>
      <c r="I95" s="97"/>
    </row>
    <row r="96" spans="2:9" x14ac:dyDescent="0.25">
      <c r="B96" s="113" t="s">
        <v>28</v>
      </c>
      <c r="D96" s="115">
        <v>0.01</v>
      </c>
      <c r="E96" s="115">
        <v>0</v>
      </c>
      <c r="F96" s="7">
        <v>2220916.3000000003</v>
      </c>
      <c r="G96" s="99">
        <v>162942.14653513054</v>
      </c>
      <c r="H96" s="116">
        <f>D96/F96</f>
        <v>4.5026460474894973E-9</v>
      </c>
    </row>
    <row r="97" spans="2:9" x14ac:dyDescent="0.25">
      <c r="B97" s="113" t="s">
        <v>29</v>
      </c>
      <c r="D97" s="115">
        <v>0.01</v>
      </c>
      <c r="E97" s="115">
        <v>0</v>
      </c>
      <c r="F97" s="7">
        <v>2513792.1333333333</v>
      </c>
      <c r="G97" s="99">
        <v>124392.58008553281</v>
      </c>
      <c r="H97" s="116">
        <f>D97/F97</f>
        <v>3.9780536613979382E-9</v>
      </c>
    </row>
    <row r="98" spans="2:9" x14ac:dyDescent="0.25">
      <c r="B98" s="113" t="s">
        <v>30</v>
      </c>
      <c r="D98" s="115">
        <v>0.01</v>
      </c>
      <c r="E98" s="115">
        <v>0</v>
      </c>
      <c r="F98" s="7">
        <v>2406892.6166666667</v>
      </c>
      <c r="G98" s="99">
        <v>175281.67190143067</v>
      </c>
      <c r="H98" s="116">
        <f>D98/F98</f>
        <v>4.1547345863103424E-9</v>
      </c>
    </row>
    <row r="99" spans="2:9" x14ac:dyDescent="0.25">
      <c r="B99" s="113" t="s">
        <v>31</v>
      </c>
      <c r="D99" s="115">
        <v>10.582723278701911</v>
      </c>
      <c r="E99" s="115">
        <v>3.9006387038995096</v>
      </c>
      <c r="F99" s="99">
        <v>1009594.4666666668</v>
      </c>
      <c r="G99" s="99">
        <v>334574.23942800186</v>
      </c>
      <c r="H99" s="116">
        <f>D99/F99</f>
        <v>1.0482152614843877E-5</v>
      </c>
    </row>
    <row r="100" spans="2:9" x14ac:dyDescent="0.25">
      <c r="B100" s="113" t="s">
        <v>32</v>
      </c>
      <c r="D100" s="115">
        <v>26.146144262236863</v>
      </c>
      <c r="E100" s="115">
        <v>11.972558225906386</v>
      </c>
      <c r="F100" s="99">
        <v>154594.63333333333</v>
      </c>
      <c r="G100" s="99">
        <v>126716.46153173363</v>
      </c>
      <c r="H100" s="116">
        <f>D100/F100</f>
        <v>1.6912711456070509E-4</v>
      </c>
    </row>
    <row r="101" spans="2:9" x14ac:dyDescent="0.25">
      <c r="B101" s="128" t="s">
        <v>33</v>
      </c>
      <c r="C101" s="118"/>
      <c r="D101" s="119">
        <v>20.789552867941136</v>
      </c>
      <c r="E101" s="119">
        <v>5.5582039386894557</v>
      </c>
      <c r="F101" s="121">
        <v>9843.2000000000007</v>
      </c>
      <c r="G101" s="121">
        <v>8405.6132362546869</v>
      </c>
      <c r="H101" s="122">
        <f>D101/F101</f>
        <v>2.1120725849257493E-3</v>
      </c>
    </row>
    <row r="102" spans="2:9" x14ac:dyDescent="0.25">
      <c r="B102" s="136"/>
      <c r="H102" s="112"/>
    </row>
    <row r="103" spans="2:9" x14ac:dyDescent="0.25">
      <c r="B103" s="107"/>
      <c r="C103" s="108"/>
      <c r="D103" s="109" t="s">
        <v>42</v>
      </c>
      <c r="E103" s="108"/>
      <c r="F103" s="108"/>
      <c r="G103" s="108"/>
      <c r="H103" s="110"/>
    </row>
    <row r="104" spans="2:9" x14ac:dyDescent="0.25">
      <c r="B104" s="111" t="s">
        <v>20</v>
      </c>
      <c r="D104" s="97" t="s">
        <v>7</v>
      </c>
      <c r="E104" s="97"/>
      <c r="F104" s="97"/>
      <c r="G104" s="97"/>
      <c r="H104" s="114"/>
      <c r="I104" s="97"/>
    </row>
    <row r="105" spans="2:9" x14ac:dyDescent="0.25">
      <c r="B105" s="113"/>
      <c r="D105" s="97" t="s">
        <v>26</v>
      </c>
      <c r="E105" s="97"/>
      <c r="F105" s="97" t="s">
        <v>12</v>
      </c>
      <c r="G105" s="97"/>
      <c r="H105" s="114" t="s">
        <v>27</v>
      </c>
      <c r="I105" s="97"/>
    </row>
    <row r="106" spans="2:9" x14ac:dyDescent="0.25">
      <c r="B106" s="113"/>
      <c r="D106" s="97" t="s">
        <v>2</v>
      </c>
      <c r="E106" s="97" t="s">
        <v>3</v>
      </c>
      <c r="F106" s="97" t="s">
        <v>2</v>
      </c>
      <c r="G106" s="97" t="s">
        <v>3</v>
      </c>
      <c r="H106" s="114" t="s">
        <v>2</v>
      </c>
      <c r="I106" s="97"/>
    </row>
    <row r="107" spans="2:9" x14ac:dyDescent="0.25">
      <c r="B107" s="113" t="s">
        <v>28</v>
      </c>
      <c r="D107" s="129">
        <v>1.1635726953846761</v>
      </c>
      <c r="E107" s="98">
        <v>2.0153670267061234</v>
      </c>
      <c r="F107" s="7">
        <v>2220916.3000000003</v>
      </c>
      <c r="G107" s="99">
        <v>162942.14653513054</v>
      </c>
      <c r="H107" s="116">
        <f>D107/F107</f>
        <v>5.239155997840513E-7</v>
      </c>
    </row>
    <row r="108" spans="2:9" x14ac:dyDescent="0.25">
      <c r="B108" s="113" t="s">
        <v>29</v>
      </c>
      <c r="D108" s="115">
        <v>2.0705857303133883</v>
      </c>
      <c r="E108" s="98">
        <v>3.5863596863298981</v>
      </c>
      <c r="F108" s="7">
        <v>2513792.1333333333</v>
      </c>
      <c r="G108" s="99">
        <v>124392.58008553281</v>
      </c>
      <c r="H108" s="116">
        <f>D108/F108</f>
        <v>8.2369011457114974E-7</v>
      </c>
    </row>
    <row r="109" spans="2:9" x14ac:dyDescent="0.25">
      <c r="B109" s="113" t="s">
        <v>30</v>
      </c>
      <c r="D109" s="115">
        <v>2.8544337495947048</v>
      </c>
      <c r="E109" s="98">
        <v>2.8113099454400707</v>
      </c>
      <c r="F109" s="7">
        <v>2406892.6166666667</v>
      </c>
      <c r="G109" s="99">
        <v>175281.67190143067</v>
      </c>
      <c r="H109" s="116">
        <f>D109/F109</f>
        <v>1.1859414623772634E-6</v>
      </c>
    </row>
    <row r="110" spans="2:9" x14ac:dyDescent="0.25">
      <c r="B110" s="113" t="s">
        <v>31</v>
      </c>
      <c r="D110" s="115">
        <v>23.780772391973191</v>
      </c>
      <c r="E110" s="98">
        <v>4.8779422526912413</v>
      </c>
      <c r="F110" s="99">
        <v>1009594.4666666668</v>
      </c>
      <c r="G110" s="99">
        <v>334574.23942800186</v>
      </c>
      <c r="H110" s="116">
        <f>D110/F110</f>
        <v>2.3554776870448893E-5</v>
      </c>
    </row>
    <row r="111" spans="2:9" x14ac:dyDescent="0.25">
      <c r="B111" s="113" t="s">
        <v>32</v>
      </c>
      <c r="D111" s="115">
        <v>61.871040136471585</v>
      </c>
      <c r="E111" s="98">
        <v>17.819235261013382</v>
      </c>
      <c r="F111" s="99">
        <v>154594.63333333333</v>
      </c>
      <c r="G111" s="99">
        <v>126716.46153173363</v>
      </c>
      <c r="H111" s="116">
        <f>D111/F111</f>
        <v>4.0021466982664719E-4</v>
      </c>
    </row>
    <row r="112" spans="2:9" x14ac:dyDescent="0.25">
      <c r="B112" s="128" t="s">
        <v>33</v>
      </c>
      <c r="C112" s="118"/>
      <c r="D112" s="119">
        <v>56.713182403651565</v>
      </c>
      <c r="E112" s="126">
        <v>12.742723176240947</v>
      </c>
      <c r="F112" s="121">
        <v>9843.2000000000007</v>
      </c>
      <c r="G112" s="121">
        <v>8405.6132362546869</v>
      </c>
      <c r="H112" s="122">
        <f>D112/F112</f>
        <v>5.7616610861967203E-3</v>
      </c>
    </row>
    <row r="113" spans="2:9" x14ac:dyDescent="0.25">
      <c r="B113" s="136"/>
      <c r="H113" s="112"/>
    </row>
    <row r="114" spans="2:9" x14ac:dyDescent="0.25">
      <c r="B114" s="107"/>
      <c r="C114" s="108"/>
      <c r="D114" s="123" t="s">
        <v>43</v>
      </c>
      <c r="E114" s="108"/>
      <c r="F114" s="108"/>
      <c r="G114" s="108"/>
      <c r="H114" s="110"/>
    </row>
    <row r="115" spans="2:9" x14ac:dyDescent="0.25">
      <c r="B115" s="111" t="s">
        <v>20</v>
      </c>
      <c r="D115" s="97" t="s">
        <v>7</v>
      </c>
      <c r="E115" s="97"/>
      <c r="F115" s="97"/>
      <c r="G115" s="97"/>
      <c r="H115" s="114"/>
      <c r="I115" s="97"/>
    </row>
    <row r="116" spans="2:9" x14ac:dyDescent="0.25">
      <c r="B116" s="113"/>
      <c r="D116" s="97" t="s">
        <v>26</v>
      </c>
      <c r="E116" s="97"/>
      <c r="F116" s="97" t="s">
        <v>12</v>
      </c>
      <c r="G116" s="97"/>
      <c r="H116" s="114" t="s">
        <v>27</v>
      </c>
      <c r="I116" s="97"/>
    </row>
    <row r="117" spans="2:9" x14ac:dyDescent="0.25">
      <c r="B117" s="113"/>
      <c r="D117" s="97" t="s">
        <v>2</v>
      </c>
      <c r="E117" s="97" t="s">
        <v>3</v>
      </c>
      <c r="F117" s="97" t="s">
        <v>2</v>
      </c>
      <c r="G117" s="97" t="s">
        <v>3</v>
      </c>
      <c r="H117" s="114" t="s">
        <v>2</v>
      </c>
      <c r="I117" s="97"/>
    </row>
    <row r="118" spans="2:9" x14ac:dyDescent="0.25">
      <c r="B118" s="113" t="s">
        <v>28</v>
      </c>
      <c r="D118" s="98">
        <v>0.01</v>
      </c>
      <c r="E118" s="98">
        <v>0</v>
      </c>
      <c r="F118" s="7">
        <v>2220916.3000000003</v>
      </c>
      <c r="G118" s="99">
        <v>162942.14653513054</v>
      </c>
      <c r="H118" s="116">
        <f>D118/F118</f>
        <v>4.5026460474894973E-9</v>
      </c>
    </row>
    <row r="119" spans="2:9" x14ac:dyDescent="0.25">
      <c r="B119" s="113" t="s">
        <v>29</v>
      </c>
      <c r="D119" s="98">
        <v>2.2436952184409478</v>
      </c>
      <c r="E119" s="98">
        <v>1.3766069823439759</v>
      </c>
      <c r="F119" s="7">
        <v>2513792.1333333333</v>
      </c>
      <c r="G119" s="99">
        <v>124392.58008553281</v>
      </c>
      <c r="H119" s="116">
        <f>D119/F119</f>
        <v>8.925539978780059E-7</v>
      </c>
    </row>
    <row r="120" spans="2:9" x14ac:dyDescent="0.25">
      <c r="B120" s="113" t="s">
        <v>30</v>
      </c>
      <c r="D120" s="98">
        <v>5.3787323977577763</v>
      </c>
      <c r="E120" s="98">
        <v>3.075675433876524</v>
      </c>
      <c r="F120" s="7">
        <v>2406892.6166666667</v>
      </c>
      <c r="G120" s="99">
        <v>175281.67190143067</v>
      </c>
      <c r="H120" s="116">
        <f>D120/F120</f>
        <v>2.2347205523472187E-6</v>
      </c>
    </row>
    <row r="121" spans="2:9" x14ac:dyDescent="0.25">
      <c r="B121" s="113" t="s">
        <v>31</v>
      </c>
      <c r="D121" s="98">
        <v>34.3568678996863</v>
      </c>
      <c r="E121" s="98">
        <v>5.789721023507429</v>
      </c>
      <c r="F121" s="99">
        <v>1009594.4666666668</v>
      </c>
      <c r="G121" s="99">
        <v>334574.23942800186</v>
      </c>
      <c r="H121" s="116">
        <f>D121/F121</f>
        <v>3.4030364699918415E-5</v>
      </c>
    </row>
    <row r="122" spans="2:9" x14ac:dyDescent="0.25">
      <c r="B122" s="113" t="s">
        <v>32</v>
      </c>
      <c r="D122" s="98">
        <v>86.641026709117128</v>
      </c>
      <c r="E122" s="98">
        <v>29.538868373904126</v>
      </c>
      <c r="F122" s="99">
        <v>154594.63333333333</v>
      </c>
      <c r="G122" s="99">
        <v>126716.46153173363</v>
      </c>
      <c r="H122" s="116">
        <f>D122/F122</f>
        <v>5.6044006729718599E-4</v>
      </c>
    </row>
    <row r="123" spans="2:9" x14ac:dyDescent="0.25">
      <c r="B123" s="128" t="s">
        <v>33</v>
      </c>
      <c r="C123" s="118"/>
      <c r="D123" s="126">
        <v>76.724637455036287</v>
      </c>
      <c r="E123" s="126">
        <v>20.196665166786406</v>
      </c>
      <c r="F123" s="121">
        <v>9843.2000000000007</v>
      </c>
      <c r="G123" s="121">
        <v>8405.6132362546869</v>
      </c>
      <c r="H123" s="122">
        <f>D123/F123</f>
        <v>7.7946843968461762E-3</v>
      </c>
    </row>
    <row r="124" spans="2:9" x14ac:dyDescent="0.25">
      <c r="B124" s="136"/>
      <c r="H124" s="112"/>
    </row>
    <row r="125" spans="2:9" x14ac:dyDescent="0.25">
      <c r="B125" s="107"/>
      <c r="C125" s="108"/>
      <c r="D125" s="109" t="s">
        <v>44</v>
      </c>
      <c r="E125" s="108"/>
      <c r="F125" s="108"/>
      <c r="G125" s="108"/>
      <c r="H125" s="110"/>
    </row>
    <row r="126" spans="2:9" x14ac:dyDescent="0.25">
      <c r="B126" s="111" t="s">
        <v>20</v>
      </c>
      <c r="D126" s="97" t="s">
        <v>7</v>
      </c>
      <c r="E126" s="97"/>
      <c r="F126" s="97"/>
      <c r="G126" s="97"/>
      <c r="H126" s="114"/>
      <c r="I126" s="97"/>
    </row>
    <row r="127" spans="2:9" x14ac:dyDescent="0.25">
      <c r="B127" s="113"/>
      <c r="D127" s="97" t="s">
        <v>26</v>
      </c>
      <c r="E127" s="97"/>
      <c r="F127" s="97" t="s">
        <v>12</v>
      </c>
      <c r="G127" s="97"/>
      <c r="H127" s="114" t="s">
        <v>27</v>
      </c>
      <c r="I127" s="97"/>
    </row>
    <row r="128" spans="2:9" x14ac:dyDescent="0.25">
      <c r="B128" s="113"/>
      <c r="D128" s="97" t="s">
        <v>2</v>
      </c>
      <c r="E128" s="97" t="s">
        <v>3</v>
      </c>
      <c r="F128" s="97" t="s">
        <v>2</v>
      </c>
      <c r="G128" s="97" t="s">
        <v>3</v>
      </c>
      <c r="H128" s="114" t="s">
        <v>2</v>
      </c>
      <c r="I128" s="97"/>
    </row>
    <row r="129" spans="2:9" x14ac:dyDescent="0.25">
      <c r="B129" s="113" t="s">
        <v>28</v>
      </c>
      <c r="D129" s="115">
        <v>0.01</v>
      </c>
      <c r="E129" s="115">
        <v>0</v>
      </c>
      <c r="F129" s="7">
        <v>2220916.3000000003</v>
      </c>
      <c r="G129" s="99">
        <v>162942.14653513054</v>
      </c>
      <c r="H129" s="116">
        <f>D129/F129</f>
        <v>4.5026460474894973E-9</v>
      </c>
    </row>
    <row r="130" spans="2:9" x14ac:dyDescent="0.25">
      <c r="B130" s="113" t="s">
        <v>29</v>
      </c>
      <c r="D130" s="115">
        <v>0.01</v>
      </c>
      <c r="E130" s="115">
        <v>0</v>
      </c>
      <c r="F130" s="7">
        <v>2513792.1333333333</v>
      </c>
      <c r="G130" s="99">
        <v>124392.58008553281</v>
      </c>
      <c r="H130" s="116">
        <f>D130/F130</f>
        <v>3.9780536613979382E-9</v>
      </c>
    </row>
    <row r="131" spans="2:9" x14ac:dyDescent="0.25">
      <c r="B131" s="113" t="s">
        <v>30</v>
      </c>
      <c r="D131" s="115">
        <v>0.01</v>
      </c>
      <c r="E131" s="115">
        <v>0</v>
      </c>
      <c r="F131" s="7">
        <v>2406892.6166666667</v>
      </c>
      <c r="G131" s="99">
        <v>175281.67190143067</v>
      </c>
      <c r="H131" s="116">
        <f>D131/F131</f>
        <v>4.1547345863103424E-9</v>
      </c>
    </row>
    <row r="132" spans="2:9" x14ac:dyDescent="0.25">
      <c r="B132" s="113" t="s">
        <v>31</v>
      </c>
      <c r="D132" s="115">
        <v>10.71333734180199</v>
      </c>
      <c r="E132" s="115">
        <v>2.4153257269409996</v>
      </c>
      <c r="F132" s="99">
        <v>1009594.4666666668</v>
      </c>
      <c r="G132" s="99">
        <v>334574.23942800186</v>
      </c>
      <c r="H132" s="116">
        <f>D132/F132</f>
        <v>1.0611525414925996E-5</v>
      </c>
    </row>
    <row r="133" spans="2:9" x14ac:dyDescent="0.25">
      <c r="B133" s="113" t="s">
        <v>32</v>
      </c>
      <c r="D133" s="115">
        <v>26.439928424314733</v>
      </c>
      <c r="E133" s="115">
        <v>10.838271087107964</v>
      </c>
      <c r="F133" s="99">
        <v>154594.63333333333</v>
      </c>
      <c r="G133" s="99">
        <v>126716.46153173363</v>
      </c>
      <c r="H133" s="116">
        <f>D133/F133</f>
        <v>1.710274661818666E-4</v>
      </c>
    </row>
    <row r="134" spans="2:9" x14ac:dyDescent="0.25">
      <c r="B134" s="128" t="s">
        <v>33</v>
      </c>
      <c r="C134" s="118"/>
      <c r="D134" s="119">
        <v>19.766148827966735</v>
      </c>
      <c r="E134" s="119">
        <v>4.2065219912059941</v>
      </c>
      <c r="F134" s="121">
        <v>9843.2000000000007</v>
      </c>
      <c r="G134" s="121">
        <v>8405.6132362546869</v>
      </c>
      <c r="H134" s="122">
        <f>D134/F134</f>
        <v>2.0081019209166463E-3</v>
      </c>
    </row>
    <row r="135" spans="2:9" x14ac:dyDescent="0.25">
      <c r="B135" s="136"/>
      <c r="H135" s="112"/>
    </row>
    <row r="136" spans="2:9" x14ac:dyDescent="0.25">
      <c r="B136" s="107"/>
      <c r="C136" s="108"/>
      <c r="D136" s="109" t="s">
        <v>45</v>
      </c>
      <c r="E136" s="108"/>
      <c r="F136" s="108"/>
      <c r="G136" s="108"/>
      <c r="H136" s="110"/>
    </row>
    <row r="137" spans="2:9" x14ac:dyDescent="0.25">
      <c r="B137" s="111" t="s">
        <v>20</v>
      </c>
      <c r="D137" s="97" t="s">
        <v>7</v>
      </c>
      <c r="E137" s="97"/>
      <c r="F137" s="97"/>
      <c r="G137" s="97"/>
      <c r="H137" s="114"/>
      <c r="I137" s="97"/>
    </row>
    <row r="138" spans="2:9" x14ac:dyDescent="0.25">
      <c r="B138" s="113"/>
      <c r="D138" s="97" t="s">
        <v>26</v>
      </c>
      <c r="E138" s="97"/>
      <c r="F138" s="97" t="s">
        <v>12</v>
      </c>
      <c r="G138" s="97"/>
      <c r="H138" s="114" t="s">
        <v>27</v>
      </c>
      <c r="I138" s="97"/>
    </row>
    <row r="139" spans="2:9" x14ac:dyDescent="0.25">
      <c r="B139" s="113"/>
      <c r="D139" s="97" t="s">
        <v>2</v>
      </c>
      <c r="E139" s="97" t="s">
        <v>3</v>
      </c>
      <c r="F139" s="97" t="s">
        <v>2</v>
      </c>
      <c r="G139" s="97" t="s">
        <v>3</v>
      </c>
      <c r="H139" s="114" t="s">
        <v>2</v>
      </c>
      <c r="I139" s="97"/>
    </row>
    <row r="140" spans="2:9" x14ac:dyDescent="0.25">
      <c r="B140" s="113" t="s">
        <v>28</v>
      </c>
      <c r="D140" s="115">
        <v>0.27036950210097749</v>
      </c>
      <c r="E140" s="115">
        <v>0.46829371445599327</v>
      </c>
      <c r="F140" s="7">
        <v>2220916.3000000003</v>
      </c>
      <c r="G140" s="99">
        <v>162942.14653513054</v>
      </c>
      <c r="H140" s="116">
        <f>D140/F140</f>
        <v>1.2173781699966696E-7</v>
      </c>
    </row>
    <row r="141" spans="2:9" x14ac:dyDescent="0.25">
      <c r="B141" s="113" t="s">
        <v>29</v>
      </c>
      <c r="D141" s="115">
        <v>2.2626338945192193</v>
      </c>
      <c r="E141" s="115">
        <v>2.0750543593802426</v>
      </c>
      <c r="F141" s="7">
        <v>2513792.1333333333</v>
      </c>
      <c r="G141" s="99">
        <v>124392.58008553281</v>
      </c>
      <c r="H141" s="116">
        <f>D141/F141</f>
        <v>9.0008790484952558E-7</v>
      </c>
    </row>
    <row r="142" spans="2:9" x14ac:dyDescent="0.25">
      <c r="B142" s="113" t="s">
        <v>30</v>
      </c>
      <c r="D142" s="115">
        <v>0.01</v>
      </c>
      <c r="E142" s="115">
        <v>0.01</v>
      </c>
      <c r="F142" s="7">
        <v>2406892.6166666667</v>
      </c>
      <c r="G142" s="99">
        <v>175281.67190143067</v>
      </c>
      <c r="H142" s="116">
        <f>D142/F142</f>
        <v>4.1547345863103424E-9</v>
      </c>
    </row>
    <row r="143" spans="2:9" x14ac:dyDescent="0.25">
      <c r="B143" s="113" t="s">
        <v>31</v>
      </c>
      <c r="D143" s="115">
        <v>14.053074681250692</v>
      </c>
      <c r="E143" s="115">
        <v>7.2398591439976521</v>
      </c>
      <c r="F143" s="99">
        <v>1009594.4666666668</v>
      </c>
      <c r="G143" s="99">
        <v>334574.23942800186</v>
      </c>
      <c r="H143" s="116">
        <f>D143/F143</f>
        <v>1.3919524269629869E-5</v>
      </c>
    </row>
    <row r="144" spans="2:9" x14ac:dyDescent="0.25">
      <c r="B144" s="113" t="s">
        <v>32</v>
      </c>
      <c r="D144" s="115">
        <v>25.382221473616273</v>
      </c>
      <c r="E144" s="115">
        <v>6.9869250381809964</v>
      </c>
      <c r="F144" s="99">
        <v>154594.63333333333</v>
      </c>
      <c r="G144" s="99">
        <v>126716.46153173363</v>
      </c>
      <c r="H144" s="116">
        <f>D144/F144</f>
        <v>1.6418565720122846E-4</v>
      </c>
    </row>
    <row r="145" spans="2:9" x14ac:dyDescent="0.25">
      <c r="B145" s="128" t="s">
        <v>33</v>
      </c>
      <c r="C145" s="118"/>
      <c r="D145" s="119">
        <v>23.242402073918765</v>
      </c>
      <c r="E145" s="119">
        <v>4.5750294988424871</v>
      </c>
      <c r="F145" s="121">
        <v>9843.2000000000007</v>
      </c>
      <c r="G145" s="121">
        <v>8405.6132362546869</v>
      </c>
      <c r="H145" s="122">
        <f>D145/F145</f>
        <v>2.3612648400843997E-3</v>
      </c>
    </row>
    <row r="146" spans="2:9" x14ac:dyDescent="0.25">
      <c r="B146" s="136"/>
      <c r="H146" s="112"/>
    </row>
    <row r="147" spans="2:9" x14ac:dyDescent="0.25">
      <c r="B147" s="107"/>
      <c r="C147" s="108"/>
      <c r="D147" s="109" t="s">
        <v>46</v>
      </c>
      <c r="E147" s="108"/>
      <c r="F147" s="108"/>
      <c r="G147" s="108"/>
      <c r="H147" s="110"/>
    </row>
    <row r="148" spans="2:9" x14ac:dyDescent="0.25">
      <c r="B148" s="111" t="s">
        <v>20</v>
      </c>
      <c r="D148" s="97" t="s">
        <v>7</v>
      </c>
      <c r="E148" s="97"/>
      <c r="F148" s="97"/>
      <c r="G148" s="97"/>
      <c r="H148" s="114"/>
      <c r="I148" s="97"/>
    </row>
    <row r="149" spans="2:9" x14ac:dyDescent="0.25">
      <c r="B149" s="113"/>
      <c r="D149" s="97" t="s">
        <v>26</v>
      </c>
      <c r="E149" s="97"/>
      <c r="F149" s="97" t="s">
        <v>12</v>
      </c>
      <c r="G149" s="97"/>
      <c r="H149" s="114" t="s">
        <v>27</v>
      </c>
      <c r="I149" s="97"/>
    </row>
    <row r="150" spans="2:9" x14ac:dyDescent="0.25">
      <c r="B150" s="113"/>
      <c r="D150" s="97" t="s">
        <v>2</v>
      </c>
      <c r="E150" s="97" t="s">
        <v>3</v>
      </c>
      <c r="F150" s="97" t="s">
        <v>2</v>
      </c>
      <c r="G150" s="97" t="s">
        <v>3</v>
      </c>
      <c r="H150" s="114" t="s">
        <v>2</v>
      </c>
      <c r="I150" s="97"/>
    </row>
    <row r="151" spans="2:9" x14ac:dyDescent="0.25">
      <c r="B151" s="113" t="s">
        <v>28</v>
      </c>
      <c r="D151" s="115">
        <v>0.37510062200308275</v>
      </c>
      <c r="E151" s="115">
        <v>0.6496933352600277</v>
      </c>
      <c r="F151" s="7">
        <v>2220916.3000000003</v>
      </c>
      <c r="G151" s="99">
        <v>162942.14653513054</v>
      </c>
      <c r="H151" s="116">
        <f>D151/F151</f>
        <v>1.6889453330730324E-7</v>
      </c>
    </row>
    <row r="152" spans="2:9" x14ac:dyDescent="0.25">
      <c r="B152" s="113" t="s">
        <v>29</v>
      </c>
      <c r="D152" s="115">
        <v>0.38366683614744135</v>
      </c>
      <c r="E152" s="115">
        <v>0.66453045338657191</v>
      </c>
      <c r="F152" s="7">
        <v>2513792.1333333333</v>
      </c>
      <c r="G152" s="99">
        <v>124392.58008553281</v>
      </c>
      <c r="H152" s="116">
        <f>D152/F152</f>
        <v>1.5262472622932918E-7</v>
      </c>
    </row>
    <row r="153" spans="2:9" x14ac:dyDescent="0.25">
      <c r="B153" s="113" t="s">
        <v>30</v>
      </c>
      <c r="D153" s="115">
        <v>0.60048673943341135</v>
      </c>
      <c r="E153" s="115">
        <v>1.0400735419700422</v>
      </c>
      <c r="F153" s="7">
        <v>2406892.6166666667</v>
      </c>
      <c r="G153" s="99">
        <v>175281.67190143067</v>
      </c>
      <c r="H153" s="116">
        <f>D153/F153</f>
        <v>2.4948630249447203E-7</v>
      </c>
    </row>
    <row r="154" spans="2:9" x14ac:dyDescent="0.25">
      <c r="B154" s="113" t="s">
        <v>31</v>
      </c>
      <c r="D154" s="115">
        <v>2.0346458737293958</v>
      </c>
      <c r="E154" s="115">
        <v>0.20856054698747931</v>
      </c>
      <c r="F154" s="99">
        <v>1009594.4666666668</v>
      </c>
      <c r="G154" s="99">
        <v>334574.23942800186</v>
      </c>
      <c r="H154" s="116">
        <f>D154/F154</f>
        <v>2.015310048644676E-6</v>
      </c>
    </row>
    <row r="155" spans="2:9" x14ac:dyDescent="0.25">
      <c r="B155" s="113" t="s">
        <v>32</v>
      </c>
      <c r="D155" s="115">
        <v>2.3956519853293532</v>
      </c>
      <c r="E155" s="115">
        <v>0.79858422094834591</v>
      </c>
      <c r="F155" s="99">
        <v>154594.63333333333</v>
      </c>
      <c r="G155" s="99">
        <v>126716.46153173363</v>
      </c>
      <c r="H155" s="116">
        <f>D155/F155</f>
        <v>1.5496346371635711E-5</v>
      </c>
    </row>
    <row r="156" spans="2:9" x14ac:dyDescent="0.25">
      <c r="B156" s="128" t="s">
        <v>33</v>
      </c>
      <c r="C156" s="118"/>
      <c r="D156" s="119">
        <v>2.8230195572897485</v>
      </c>
      <c r="E156" s="119">
        <v>0.1953278994457408</v>
      </c>
      <c r="F156" s="121">
        <v>9843.2000000000007</v>
      </c>
      <c r="G156" s="121">
        <v>8405.6132362546869</v>
      </c>
      <c r="H156" s="122">
        <f>D156/F156</f>
        <v>2.8679896347628297E-4</v>
      </c>
    </row>
    <row r="157" spans="2:9" x14ac:dyDescent="0.25">
      <c r="B157" s="136"/>
      <c r="H157" s="112"/>
    </row>
    <row r="158" spans="2:9" x14ac:dyDescent="0.25">
      <c r="B158" s="107"/>
      <c r="C158" s="108"/>
      <c r="D158" s="123" t="s">
        <v>47</v>
      </c>
      <c r="E158" s="108"/>
      <c r="F158" s="108"/>
      <c r="G158" s="108"/>
      <c r="H158" s="110"/>
    </row>
    <row r="159" spans="2:9" x14ac:dyDescent="0.25">
      <c r="B159" s="111" t="s">
        <v>20</v>
      </c>
      <c r="D159" s="97" t="s">
        <v>7</v>
      </c>
      <c r="E159" s="97"/>
      <c r="F159" s="97"/>
      <c r="G159" s="97"/>
      <c r="H159" s="114"/>
      <c r="I159" s="97"/>
    </row>
    <row r="160" spans="2:9" x14ac:dyDescent="0.25">
      <c r="B160" s="113"/>
      <c r="D160" s="97" t="s">
        <v>26</v>
      </c>
      <c r="E160" s="97"/>
      <c r="F160" s="97" t="s">
        <v>12</v>
      </c>
      <c r="G160" s="97"/>
      <c r="H160" s="114" t="s">
        <v>27</v>
      </c>
      <c r="I160" s="97"/>
    </row>
    <row r="161" spans="2:9" x14ac:dyDescent="0.25">
      <c r="B161" s="113"/>
      <c r="D161" s="97" t="s">
        <v>2</v>
      </c>
      <c r="E161" s="97" t="s">
        <v>3</v>
      </c>
      <c r="F161" s="97" t="s">
        <v>2</v>
      </c>
      <c r="G161" s="97" t="s">
        <v>3</v>
      </c>
      <c r="H161" s="114" t="s">
        <v>2</v>
      </c>
      <c r="I161" s="97"/>
    </row>
    <row r="162" spans="2:9" x14ac:dyDescent="0.25">
      <c r="B162" s="113" t="s">
        <v>28</v>
      </c>
      <c r="D162" s="98">
        <v>0.37510062200308275</v>
      </c>
      <c r="E162" s="98">
        <v>0.6496933352600277</v>
      </c>
      <c r="F162" s="7">
        <v>2220916.3000000003</v>
      </c>
      <c r="G162" s="99">
        <v>162942.14653513054</v>
      </c>
      <c r="H162" s="116">
        <f>D162/F162</f>
        <v>1.6889453330730324E-7</v>
      </c>
    </row>
    <row r="163" spans="2:9" x14ac:dyDescent="0.25">
      <c r="B163" s="113" t="s">
        <v>29</v>
      </c>
      <c r="D163" s="98">
        <v>0.1575173482598996</v>
      </c>
      <c r="E163" s="98">
        <v>0.27282805025966722</v>
      </c>
      <c r="F163" s="7">
        <v>2513792.1333333333</v>
      </c>
      <c r="G163" s="99">
        <v>124392.58008553281</v>
      </c>
      <c r="H163" s="116">
        <f>D163/F163</f>
        <v>6.266124639789877E-8</v>
      </c>
    </row>
    <row r="164" spans="2:9" x14ac:dyDescent="0.25">
      <c r="B164" s="113" t="s">
        <v>30</v>
      </c>
      <c r="D164" s="129">
        <v>0.60048673943341135</v>
      </c>
      <c r="E164" s="129">
        <v>1.0400735419700422</v>
      </c>
      <c r="F164" s="7">
        <v>2406892.6166666667</v>
      </c>
      <c r="G164" s="99">
        <v>175281.67190143067</v>
      </c>
      <c r="H164" s="116">
        <f>D164/F164</f>
        <v>2.4948630249447203E-7</v>
      </c>
    </row>
    <row r="165" spans="2:9" x14ac:dyDescent="0.25">
      <c r="B165" s="113" t="s">
        <v>31</v>
      </c>
      <c r="D165" s="98">
        <v>1.3495736441861865</v>
      </c>
      <c r="E165" s="98">
        <v>0.70597344320740663</v>
      </c>
      <c r="F165" s="99">
        <v>1009594.4666666668</v>
      </c>
      <c r="G165" s="99">
        <v>334574.23942800186</v>
      </c>
      <c r="H165" s="116">
        <f>D165/F165</f>
        <v>1.3367482575870428E-6</v>
      </c>
    </row>
    <row r="166" spans="2:9" x14ac:dyDescent="0.25">
      <c r="B166" s="113" t="s">
        <v>32</v>
      </c>
      <c r="D166" s="98">
        <v>3.2192972193796945</v>
      </c>
      <c r="E166" s="98">
        <v>0.22173058839789236</v>
      </c>
      <c r="F166" s="99">
        <v>154594.63333333333</v>
      </c>
      <c r="G166" s="99">
        <v>126716.46153173363</v>
      </c>
      <c r="H166" s="116">
        <f>D166/F166</f>
        <v>2.0824120151948103E-5</v>
      </c>
    </row>
    <row r="167" spans="2:9" x14ac:dyDescent="0.25">
      <c r="B167" s="128" t="s">
        <v>33</v>
      </c>
      <c r="C167" s="118"/>
      <c r="D167" s="126">
        <v>4.3771166570969609</v>
      </c>
      <c r="E167" s="126">
        <v>1.5219779110878626</v>
      </c>
      <c r="F167" s="121">
        <v>9843.2000000000007</v>
      </c>
      <c r="G167" s="121">
        <v>8405.6132362546869</v>
      </c>
      <c r="H167" s="122">
        <f>D167/F167</f>
        <v>4.4468431578114438E-4</v>
      </c>
    </row>
    <row r="168" spans="2:9" x14ac:dyDescent="0.25">
      <c r="B168" s="136"/>
      <c r="H168" s="112"/>
    </row>
    <row r="169" spans="2:9" x14ac:dyDescent="0.25">
      <c r="B169" s="107"/>
      <c r="C169" s="108"/>
      <c r="D169" s="123" t="s">
        <v>48</v>
      </c>
      <c r="E169" s="108"/>
      <c r="F169" s="108"/>
      <c r="G169" s="108"/>
      <c r="H169" s="110"/>
    </row>
    <row r="170" spans="2:9" x14ac:dyDescent="0.25">
      <c r="B170" s="111" t="s">
        <v>20</v>
      </c>
      <c r="D170" s="97" t="s">
        <v>7</v>
      </c>
      <c r="E170" s="97"/>
      <c r="F170" s="97"/>
      <c r="G170" s="97"/>
      <c r="H170" s="114"/>
      <c r="I170" s="97"/>
    </row>
    <row r="171" spans="2:9" x14ac:dyDescent="0.25">
      <c r="B171" s="113"/>
      <c r="D171" s="97" t="s">
        <v>26</v>
      </c>
      <c r="E171" s="97"/>
      <c r="F171" s="97" t="s">
        <v>12</v>
      </c>
      <c r="G171" s="97"/>
      <c r="H171" s="114" t="s">
        <v>27</v>
      </c>
      <c r="I171" s="97"/>
    </row>
    <row r="172" spans="2:9" x14ac:dyDescent="0.25">
      <c r="B172" s="113"/>
      <c r="D172" s="97" t="s">
        <v>2</v>
      </c>
      <c r="E172" s="97" t="s">
        <v>3</v>
      </c>
      <c r="F172" s="97" t="s">
        <v>2</v>
      </c>
      <c r="G172" s="97" t="s">
        <v>3</v>
      </c>
      <c r="H172" s="114" t="s">
        <v>2</v>
      </c>
      <c r="I172" s="97"/>
    </row>
    <row r="173" spans="2:9" x14ac:dyDescent="0.25">
      <c r="B173" s="113" t="s">
        <v>28</v>
      </c>
      <c r="D173" s="115">
        <v>0.92731856582347449</v>
      </c>
      <c r="E173" s="115">
        <v>1.6061628708081621</v>
      </c>
      <c r="F173" s="7">
        <v>2220916.3000000003</v>
      </c>
      <c r="G173" s="99">
        <v>162942.14653513054</v>
      </c>
      <c r="H173" s="116">
        <f>D173/F173</f>
        <v>4.1753872751686968E-7</v>
      </c>
    </row>
    <row r="174" spans="2:9" x14ac:dyDescent="0.25">
      <c r="B174" s="113" t="s">
        <v>29</v>
      </c>
      <c r="D174" s="115">
        <v>1.1429260055121597</v>
      </c>
      <c r="E174" s="115">
        <v>1.9796059108388073</v>
      </c>
      <c r="F174" s="7">
        <v>2513792.1333333333</v>
      </c>
      <c r="G174" s="99">
        <v>124392.58008553281</v>
      </c>
      <c r="H174" s="116">
        <f>D174/F174</f>
        <v>4.546620980934567E-7</v>
      </c>
    </row>
    <row r="175" spans="2:9" x14ac:dyDescent="0.25">
      <c r="B175" s="113" t="s">
        <v>30</v>
      </c>
      <c r="D175" s="115">
        <v>1.7143223411915658</v>
      </c>
      <c r="E175" s="115">
        <v>1.9264370261277772</v>
      </c>
      <c r="F175" s="7">
        <v>2406892.6166666667</v>
      </c>
      <c r="G175" s="99">
        <v>175281.67190143067</v>
      </c>
      <c r="H175" s="116">
        <f>D175/F175</f>
        <v>7.1225543230331175E-7</v>
      </c>
    </row>
    <row r="176" spans="2:9" x14ac:dyDescent="0.25">
      <c r="B176" s="113" t="s">
        <v>31</v>
      </c>
      <c r="D176" s="115">
        <v>3.5169636597634373</v>
      </c>
      <c r="E176" s="115">
        <v>1.2461326005144115</v>
      </c>
      <c r="F176" s="99">
        <v>1009594.4666666668</v>
      </c>
      <c r="G176" s="99">
        <v>334574.23942800186</v>
      </c>
      <c r="H176" s="116">
        <f>D176/F176</f>
        <v>3.4835409423104705E-6</v>
      </c>
    </row>
    <row r="177" spans="2:9" x14ac:dyDescent="0.25">
      <c r="B177" s="113" t="s">
        <v>32</v>
      </c>
      <c r="D177" s="115">
        <v>7.5061664672630171</v>
      </c>
      <c r="E177" s="115">
        <v>1.9701319130404502</v>
      </c>
      <c r="F177" s="99">
        <v>154594.63333333333</v>
      </c>
      <c r="G177" s="99">
        <v>126716.46153173363</v>
      </c>
      <c r="H177" s="116">
        <f>D177/F177</f>
        <v>4.855386183476626E-5</v>
      </c>
    </row>
    <row r="178" spans="2:9" x14ac:dyDescent="0.25">
      <c r="B178" s="128" t="s">
        <v>33</v>
      </c>
      <c r="C178" s="118"/>
      <c r="D178" s="119">
        <v>7.1635278320132061</v>
      </c>
      <c r="E178" s="119">
        <v>1.027072834503205</v>
      </c>
      <c r="F178" s="121">
        <v>9843.2000000000007</v>
      </c>
      <c r="G178" s="121">
        <v>8405.6132362546869</v>
      </c>
      <c r="H178" s="122">
        <f>D178/F178</f>
        <v>7.2776412467624404E-4</v>
      </c>
    </row>
    <row r="179" spans="2:9" x14ac:dyDescent="0.25">
      <c r="B179" s="136"/>
      <c r="H179" s="112"/>
    </row>
    <row r="180" spans="2:9" x14ac:dyDescent="0.25">
      <c r="B180" s="107"/>
      <c r="C180" s="108"/>
      <c r="D180" s="109" t="s">
        <v>49</v>
      </c>
      <c r="E180" s="108"/>
      <c r="F180" s="108"/>
      <c r="G180" s="108"/>
      <c r="H180" s="110"/>
    </row>
    <row r="181" spans="2:9" x14ac:dyDescent="0.25">
      <c r="B181" s="111" t="s">
        <v>20</v>
      </c>
      <c r="D181" s="97" t="s">
        <v>7</v>
      </c>
      <c r="E181" s="97"/>
      <c r="F181" s="97"/>
      <c r="G181" s="97"/>
      <c r="H181" s="114"/>
      <c r="I181" s="97"/>
    </row>
    <row r="182" spans="2:9" x14ac:dyDescent="0.25">
      <c r="B182" s="113"/>
      <c r="D182" s="97" t="s">
        <v>26</v>
      </c>
      <c r="E182" s="97"/>
      <c r="F182" s="97" t="s">
        <v>12</v>
      </c>
      <c r="G182" s="97"/>
      <c r="H182" s="114" t="s">
        <v>27</v>
      </c>
      <c r="I182" s="97"/>
    </row>
    <row r="183" spans="2:9" x14ac:dyDescent="0.25">
      <c r="B183" s="113"/>
      <c r="D183" s="97" t="s">
        <v>2</v>
      </c>
      <c r="E183" s="97" t="s">
        <v>3</v>
      </c>
      <c r="F183" s="97" t="s">
        <v>2</v>
      </c>
      <c r="G183" s="97" t="s">
        <v>3</v>
      </c>
      <c r="H183" s="114" t="s">
        <v>2</v>
      </c>
      <c r="I183" s="97"/>
    </row>
    <row r="184" spans="2:9" x14ac:dyDescent="0.25">
      <c r="B184" s="113" t="s">
        <v>28</v>
      </c>
      <c r="D184" s="115">
        <v>0.92731856582347449</v>
      </c>
      <c r="E184" s="115">
        <v>1.6061628708081621</v>
      </c>
      <c r="F184" s="7">
        <v>2220916.3000000003</v>
      </c>
      <c r="G184" s="99">
        <v>162942.14653513054</v>
      </c>
      <c r="H184" s="116">
        <f>D184/F184</f>
        <v>4.1753872751686968E-7</v>
      </c>
    </row>
    <row r="185" spans="2:9" x14ac:dyDescent="0.25">
      <c r="B185" s="113" t="s">
        <v>29</v>
      </c>
      <c r="D185" s="115">
        <v>1.8469066672079109</v>
      </c>
      <c r="E185" s="115">
        <v>1.3750367169902553</v>
      </c>
      <c r="F185" s="7">
        <v>2513792.1333333333</v>
      </c>
      <c r="G185" s="99">
        <v>124392.58008553281</v>
      </c>
      <c r="H185" s="116">
        <f>D185/F185</f>
        <v>7.3470938297466925E-7</v>
      </c>
    </row>
    <row r="186" spans="2:9" x14ac:dyDescent="0.25">
      <c r="B186" s="113" t="s">
        <v>30</v>
      </c>
      <c r="D186" s="115">
        <v>1.7143223411915658</v>
      </c>
      <c r="E186" s="115">
        <v>1.9264370261277772</v>
      </c>
      <c r="F186" s="7">
        <v>2406892.6166666667</v>
      </c>
      <c r="G186" s="99">
        <v>175281.67190143067</v>
      </c>
      <c r="H186" s="116">
        <f>D186/F186</f>
        <v>7.1225543230331175E-7</v>
      </c>
    </row>
    <row r="187" spans="2:9" x14ac:dyDescent="0.25">
      <c r="B187" s="113" t="s">
        <v>31</v>
      </c>
      <c r="D187" s="115">
        <v>2.646636779405859</v>
      </c>
      <c r="E187" s="115">
        <v>2.0287897269345581</v>
      </c>
      <c r="F187" s="99">
        <v>1009594.4666666668</v>
      </c>
      <c r="G187" s="99">
        <v>334574.23942800186</v>
      </c>
      <c r="H187" s="116">
        <f>D187/F187</f>
        <v>2.6214850286810129E-6</v>
      </c>
    </row>
    <row r="188" spans="2:9" x14ac:dyDescent="0.25">
      <c r="B188" s="113" t="s">
        <v>32</v>
      </c>
      <c r="D188" s="115">
        <v>7.5061664672630171</v>
      </c>
      <c r="E188" s="115">
        <v>1.9701319130404502</v>
      </c>
      <c r="F188" s="99">
        <v>154594.63333333333</v>
      </c>
      <c r="G188" s="99">
        <v>126716.46153173363</v>
      </c>
      <c r="H188" s="116">
        <f>D188/F188</f>
        <v>4.855386183476626E-5</v>
      </c>
    </row>
    <row r="189" spans="2:9" x14ac:dyDescent="0.25">
      <c r="B189" s="128" t="s">
        <v>33</v>
      </c>
      <c r="C189" s="118"/>
      <c r="D189" s="119">
        <v>6.2060082957680081</v>
      </c>
      <c r="E189" s="119">
        <v>0.70301023420042863</v>
      </c>
      <c r="F189" s="121">
        <v>9843.2000000000007</v>
      </c>
      <c r="G189" s="121">
        <v>8405.6132362546869</v>
      </c>
      <c r="H189" s="122">
        <f>D189/F189</f>
        <v>6.3048686359801773E-4</v>
      </c>
    </row>
    <row r="190" spans="2:9" x14ac:dyDescent="0.25">
      <c r="B190" s="136"/>
      <c r="H190" s="112"/>
    </row>
    <row r="191" spans="2:9" x14ac:dyDescent="0.25">
      <c r="B191" s="107"/>
      <c r="C191" s="108"/>
      <c r="D191" s="109" t="s">
        <v>50</v>
      </c>
      <c r="E191" s="108"/>
      <c r="F191" s="108"/>
      <c r="G191" s="108"/>
      <c r="H191" s="110"/>
    </row>
    <row r="192" spans="2:9" x14ac:dyDescent="0.25">
      <c r="B192" s="111" t="s">
        <v>20</v>
      </c>
      <c r="D192" s="97" t="s">
        <v>7</v>
      </c>
      <c r="E192" s="97"/>
      <c r="F192" s="97"/>
      <c r="G192" s="97"/>
      <c r="H192" s="114"/>
      <c r="I192" s="97"/>
    </row>
    <row r="193" spans="2:9" x14ac:dyDescent="0.25">
      <c r="B193" s="113"/>
      <c r="D193" s="97" t="s">
        <v>26</v>
      </c>
      <c r="E193" s="97"/>
      <c r="F193" s="97" t="s">
        <v>12</v>
      </c>
      <c r="G193" s="97"/>
      <c r="H193" s="114" t="s">
        <v>27</v>
      </c>
      <c r="I193" s="97"/>
    </row>
    <row r="194" spans="2:9" x14ac:dyDescent="0.25">
      <c r="B194" s="113"/>
      <c r="D194" s="97" t="s">
        <v>2</v>
      </c>
      <c r="E194" s="97" t="s">
        <v>3</v>
      </c>
      <c r="F194" s="97" t="s">
        <v>2</v>
      </c>
      <c r="G194" s="97" t="s">
        <v>3</v>
      </c>
      <c r="H194" s="114" t="s">
        <v>2</v>
      </c>
      <c r="I194" s="97"/>
    </row>
    <row r="195" spans="2:9" x14ac:dyDescent="0.25">
      <c r="B195" s="113" t="s">
        <v>28</v>
      </c>
      <c r="D195" s="115">
        <v>12.047423123170956</v>
      </c>
      <c r="E195" s="115">
        <v>2.2693314300993213</v>
      </c>
      <c r="F195" s="7">
        <v>2220916.3000000003</v>
      </c>
      <c r="G195" s="99">
        <v>162942.14653513054</v>
      </c>
      <c r="H195" s="116">
        <f>D195/F195</f>
        <v>5.4245282107979279E-6</v>
      </c>
    </row>
    <row r="196" spans="2:9" x14ac:dyDescent="0.25">
      <c r="B196" s="113" t="s">
        <v>29</v>
      </c>
      <c r="D196" s="115">
        <v>14.405940428874766</v>
      </c>
      <c r="E196" s="115">
        <v>2.4632455073953468</v>
      </c>
      <c r="F196" s="7">
        <v>2513792.1333333333</v>
      </c>
      <c r="G196" s="99">
        <v>124392.58008553281</v>
      </c>
      <c r="H196" s="116">
        <f>D196/F196</f>
        <v>5.7307604068965844E-6</v>
      </c>
    </row>
    <row r="197" spans="2:9" x14ac:dyDescent="0.25">
      <c r="B197" s="113" t="s">
        <v>30</v>
      </c>
      <c r="D197" s="115">
        <v>18.040706772822684</v>
      </c>
      <c r="E197" s="115">
        <v>6.9746310225720656</v>
      </c>
      <c r="F197" s="7">
        <v>2406892.6166666667</v>
      </c>
      <c r="G197" s="99">
        <v>175281.67190143067</v>
      </c>
      <c r="H197" s="116">
        <f>D197/F197</f>
        <v>7.4954348390529642E-6</v>
      </c>
    </row>
    <row r="198" spans="2:9" x14ac:dyDescent="0.25">
      <c r="B198" s="113" t="s">
        <v>31</v>
      </c>
      <c r="D198" s="115">
        <v>44.983660311246005</v>
      </c>
      <c r="E198" s="115">
        <v>11.690364262439269</v>
      </c>
      <c r="F198" s="99">
        <v>1009594.4666666668</v>
      </c>
      <c r="G198" s="99">
        <v>334574.23942800186</v>
      </c>
      <c r="H198" s="116">
        <f>D198/F198</f>
        <v>4.4556167645972305E-5</v>
      </c>
    </row>
    <row r="199" spans="2:9" x14ac:dyDescent="0.25">
      <c r="B199" s="113" t="s">
        <v>32</v>
      </c>
      <c r="D199" s="115">
        <v>99.40439980762487</v>
      </c>
      <c r="E199" s="115">
        <v>28.100840807428504</v>
      </c>
      <c r="F199" s="99">
        <v>154594.63333333333</v>
      </c>
      <c r="G199" s="99">
        <v>126716.46153173363</v>
      </c>
      <c r="H199" s="116">
        <f>D199/F199</f>
        <v>6.4300032714131438E-4</v>
      </c>
    </row>
    <row r="200" spans="2:9" x14ac:dyDescent="0.25">
      <c r="B200" s="128" t="s">
        <v>33</v>
      </c>
      <c r="C200" s="118"/>
      <c r="D200" s="119">
        <v>98.746366052941539</v>
      </c>
      <c r="E200" s="119">
        <v>21.196218245090265</v>
      </c>
      <c r="F200" s="121">
        <v>9843.2000000000007</v>
      </c>
      <c r="G200" s="121">
        <v>8405.6132362546869</v>
      </c>
      <c r="H200" s="122">
        <f>D200/F200</f>
        <v>1.0031937383466914E-2</v>
      </c>
    </row>
    <row r="201" spans="2:9" x14ac:dyDescent="0.25">
      <c r="B201" s="136"/>
      <c r="H201" s="112"/>
    </row>
    <row r="202" spans="2:9" x14ac:dyDescent="0.25">
      <c r="B202" s="107"/>
      <c r="C202" s="108"/>
      <c r="D202" s="123" t="s">
        <v>51</v>
      </c>
      <c r="E202" s="108"/>
      <c r="F202" s="108"/>
      <c r="G202" s="108"/>
      <c r="H202" s="110"/>
    </row>
    <row r="203" spans="2:9" x14ac:dyDescent="0.25">
      <c r="B203" s="111" t="s">
        <v>20</v>
      </c>
      <c r="D203" s="97" t="s">
        <v>7</v>
      </c>
      <c r="E203" s="97"/>
      <c r="F203" s="97"/>
      <c r="G203" s="97"/>
      <c r="H203" s="114"/>
      <c r="I203" s="97"/>
    </row>
    <row r="204" spans="2:9" x14ac:dyDescent="0.25">
      <c r="B204" s="113"/>
      <c r="D204" s="97" t="s">
        <v>26</v>
      </c>
      <c r="E204" s="97"/>
      <c r="F204" s="97" t="s">
        <v>12</v>
      </c>
      <c r="G204" s="97"/>
      <c r="H204" s="114" t="s">
        <v>27</v>
      </c>
      <c r="I204" s="97"/>
    </row>
    <row r="205" spans="2:9" x14ac:dyDescent="0.25">
      <c r="B205" s="113"/>
      <c r="D205" s="97" t="s">
        <v>2</v>
      </c>
      <c r="E205" s="97" t="s">
        <v>3</v>
      </c>
      <c r="F205" s="97" t="s">
        <v>2</v>
      </c>
      <c r="G205" s="97" t="s">
        <v>3</v>
      </c>
      <c r="H205" s="114" t="s">
        <v>2</v>
      </c>
      <c r="I205" s="97"/>
    </row>
    <row r="206" spans="2:9" x14ac:dyDescent="0.25">
      <c r="B206" s="113" t="s">
        <v>28</v>
      </c>
      <c r="D206" s="98">
        <v>39.652041690376883</v>
      </c>
      <c r="E206" s="98">
        <v>11.711443410233533</v>
      </c>
      <c r="F206" s="7">
        <v>2220916.3000000003</v>
      </c>
      <c r="G206" s="99">
        <v>162942.14653513054</v>
      </c>
      <c r="H206" s="116">
        <f>D206/F206</f>
        <v>1.7853910879206426E-5</v>
      </c>
    </row>
    <row r="207" spans="2:9" x14ac:dyDescent="0.25">
      <c r="B207" s="113" t="s">
        <v>29</v>
      </c>
      <c r="D207" s="98">
        <v>46.922651638311727</v>
      </c>
      <c r="E207" s="98">
        <v>10.563741440725433</v>
      </c>
      <c r="F207" s="7">
        <v>2513792.1333333333</v>
      </c>
      <c r="G207" s="99">
        <v>124392.58008553281</v>
      </c>
      <c r="H207" s="116">
        <f>D207/F207</f>
        <v>1.8666082615228593E-5</v>
      </c>
    </row>
    <row r="208" spans="2:9" x14ac:dyDescent="0.25">
      <c r="B208" s="113" t="s">
        <v>30</v>
      </c>
      <c r="D208" s="98">
        <v>48.986985440251694</v>
      </c>
      <c r="E208" s="98">
        <v>19.085327052261846</v>
      </c>
      <c r="F208" s="7">
        <v>2406892.6166666667</v>
      </c>
      <c r="G208" s="99">
        <v>175281.67190143067</v>
      </c>
      <c r="H208" s="116">
        <f>D208/F208</f>
        <v>2.0352792268769488E-5</v>
      </c>
    </row>
    <row r="209" spans="2:9" x14ac:dyDescent="0.25">
      <c r="B209" s="113" t="s">
        <v>31</v>
      </c>
      <c r="D209" s="98">
        <v>83.925929562882629</v>
      </c>
      <c r="E209" s="98">
        <v>5.4173062805623555</v>
      </c>
      <c r="F209" s="99">
        <v>1009594.4666666668</v>
      </c>
      <c r="G209" s="99">
        <v>334574.23942800186</v>
      </c>
      <c r="H209" s="116">
        <f>D209/F209</f>
        <v>8.3128357309620701E-5</v>
      </c>
    </row>
    <row r="210" spans="2:9" x14ac:dyDescent="0.25">
      <c r="B210" s="113" t="s">
        <v>32</v>
      </c>
      <c r="D210" s="98">
        <v>152.67358704772653</v>
      </c>
      <c r="E210" s="98">
        <v>31.202376380831637</v>
      </c>
      <c r="F210" s="99">
        <v>154594.63333333333</v>
      </c>
      <c r="G210" s="99">
        <v>126716.46153173363</v>
      </c>
      <c r="H210" s="116">
        <f>D210/F210</f>
        <v>9.8757365476287461E-4</v>
      </c>
    </row>
    <row r="211" spans="2:9" x14ac:dyDescent="0.25">
      <c r="B211" s="128" t="s">
        <v>33</v>
      </c>
      <c r="C211" s="118"/>
      <c r="D211" s="126">
        <v>151.2577453142226</v>
      </c>
      <c r="E211" s="126">
        <v>36.209924119891312</v>
      </c>
      <c r="F211" s="121">
        <v>9843.2000000000007</v>
      </c>
      <c r="G211" s="121">
        <v>8405.6132362546869</v>
      </c>
      <c r="H211" s="122">
        <f>D211/F211</f>
        <v>1.5366724775908504E-2</v>
      </c>
    </row>
    <row r="212" spans="2:9" x14ac:dyDescent="0.25">
      <c r="B212" s="136"/>
      <c r="H212" s="112"/>
    </row>
    <row r="213" spans="2:9" x14ac:dyDescent="0.25">
      <c r="B213" s="107"/>
      <c r="C213" s="108"/>
      <c r="D213" s="123" t="s">
        <v>52</v>
      </c>
      <c r="E213" s="108"/>
      <c r="F213" s="108"/>
      <c r="G213" s="108"/>
      <c r="H213" s="110"/>
    </row>
    <row r="214" spans="2:9" x14ac:dyDescent="0.25">
      <c r="B214" s="111" t="s">
        <v>20</v>
      </c>
      <c r="D214" s="97" t="s">
        <v>7</v>
      </c>
      <c r="E214" s="97"/>
      <c r="F214" s="97"/>
      <c r="G214" s="97"/>
      <c r="H214" s="114"/>
      <c r="I214" s="97"/>
    </row>
    <row r="215" spans="2:9" x14ac:dyDescent="0.25">
      <c r="B215" s="113"/>
      <c r="D215" s="97" t="s">
        <v>26</v>
      </c>
      <c r="E215" s="97"/>
      <c r="F215" s="97" t="s">
        <v>12</v>
      </c>
      <c r="G215" s="97"/>
      <c r="H215" s="114" t="s">
        <v>27</v>
      </c>
      <c r="I215" s="97"/>
    </row>
    <row r="216" spans="2:9" x14ac:dyDescent="0.25">
      <c r="B216" s="113"/>
      <c r="D216" s="97" t="s">
        <v>2</v>
      </c>
      <c r="E216" s="97" t="s">
        <v>3</v>
      </c>
      <c r="F216" s="97" t="s">
        <v>2</v>
      </c>
      <c r="G216" s="97" t="s">
        <v>3</v>
      </c>
      <c r="H216" s="114" t="s">
        <v>2</v>
      </c>
      <c r="I216" s="97"/>
    </row>
    <row r="217" spans="2:9" x14ac:dyDescent="0.25">
      <c r="B217" s="113" t="s">
        <v>28</v>
      </c>
      <c r="D217" s="115">
        <v>0.01</v>
      </c>
      <c r="E217" s="115">
        <v>0</v>
      </c>
      <c r="F217" s="7">
        <v>2220916.3000000003</v>
      </c>
      <c r="G217" s="99">
        <v>162942.14653513054</v>
      </c>
      <c r="H217" s="116">
        <f>D217/F217</f>
        <v>4.5026460474894973E-9</v>
      </c>
    </row>
    <row r="218" spans="2:9" x14ac:dyDescent="0.25">
      <c r="B218" s="113" t="s">
        <v>29</v>
      </c>
      <c r="D218" s="115">
        <v>0.01</v>
      </c>
      <c r="E218" s="115">
        <v>0</v>
      </c>
      <c r="F218" s="7">
        <v>2513792.1333333333</v>
      </c>
      <c r="G218" s="99">
        <v>124392.58008553281</v>
      </c>
      <c r="H218" s="116">
        <f>D218/F218</f>
        <v>3.9780536613979382E-9</v>
      </c>
    </row>
    <row r="219" spans="2:9" x14ac:dyDescent="0.25">
      <c r="B219" s="113" t="s">
        <v>30</v>
      </c>
      <c r="D219" s="115">
        <v>0.01</v>
      </c>
      <c r="E219" s="115">
        <v>0</v>
      </c>
      <c r="F219" s="7">
        <v>2406892.6166666667</v>
      </c>
      <c r="G219" s="99">
        <v>175281.67190143067</v>
      </c>
      <c r="H219" s="116">
        <f>D219/F219</f>
        <v>4.1547345863103424E-9</v>
      </c>
    </row>
    <row r="220" spans="2:9" x14ac:dyDescent="0.25">
      <c r="B220" s="113" t="s">
        <v>31</v>
      </c>
      <c r="D220" s="115">
        <v>0.91691638366414507</v>
      </c>
      <c r="E220" s="115">
        <v>0.86100826970857425</v>
      </c>
      <c r="F220" s="99">
        <v>1009594.4666666668</v>
      </c>
      <c r="G220" s="99">
        <v>334574.23942800186</v>
      </c>
      <c r="H220" s="116">
        <f>D220/F220</f>
        <v>9.0820266348278153E-7</v>
      </c>
    </row>
    <row r="221" spans="2:9" x14ac:dyDescent="0.25">
      <c r="B221" s="113" t="s">
        <v>32</v>
      </c>
      <c r="D221" s="115">
        <v>10.171660407862143</v>
      </c>
      <c r="E221" s="115">
        <v>6.3590917265063212</v>
      </c>
      <c r="F221" s="99">
        <v>154594.63333333333</v>
      </c>
      <c r="G221" s="99">
        <v>126716.46153173363</v>
      </c>
      <c r="H221" s="116">
        <f>D221/F221</f>
        <v>6.5795688948207189E-5</v>
      </c>
    </row>
    <row r="222" spans="2:9" x14ac:dyDescent="0.25">
      <c r="B222" s="128" t="s">
        <v>33</v>
      </c>
      <c r="C222" s="118"/>
      <c r="D222" s="119">
        <v>7.5483852949466455</v>
      </c>
      <c r="E222" s="119">
        <v>3.647587487749119</v>
      </c>
      <c r="F222" s="121">
        <v>9843.2000000000007</v>
      </c>
      <c r="G222" s="121">
        <v>8405.6132362546869</v>
      </c>
      <c r="H222" s="122">
        <f>D222/F222</f>
        <v>7.6686294040013861E-4</v>
      </c>
    </row>
    <row r="223" spans="2:9" x14ac:dyDescent="0.25">
      <c r="B223" s="136"/>
      <c r="H223" s="112"/>
    </row>
    <row r="224" spans="2:9" x14ac:dyDescent="0.25">
      <c r="B224" s="107"/>
      <c r="C224" s="108"/>
      <c r="D224" s="109" t="s">
        <v>53</v>
      </c>
      <c r="E224" s="108"/>
      <c r="F224" s="108"/>
      <c r="G224" s="108"/>
      <c r="H224" s="110"/>
    </row>
    <row r="225" spans="2:9" x14ac:dyDescent="0.25">
      <c r="B225" s="111" t="s">
        <v>20</v>
      </c>
      <c r="D225" s="97" t="s">
        <v>7</v>
      </c>
      <c r="E225" s="97"/>
      <c r="F225" s="97"/>
      <c r="G225" s="97"/>
      <c r="H225" s="114"/>
      <c r="I225" s="97"/>
    </row>
    <row r="226" spans="2:9" x14ac:dyDescent="0.25">
      <c r="B226" s="113"/>
      <c r="D226" s="97" t="s">
        <v>26</v>
      </c>
      <c r="E226" s="97"/>
      <c r="F226" s="97" t="s">
        <v>12</v>
      </c>
      <c r="G226" s="97"/>
      <c r="H226" s="114" t="s">
        <v>27</v>
      </c>
      <c r="I226" s="97"/>
    </row>
    <row r="227" spans="2:9" x14ac:dyDescent="0.25">
      <c r="B227" s="113"/>
      <c r="D227" s="97" t="s">
        <v>2</v>
      </c>
      <c r="E227" s="97" t="s">
        <v>3</v>
      </c>
      <c r="F227" s="97" t="s">
        <v>2</v>
      </c>
      <c r="G227" s="97" t="s">
        <v>3</v>
      </c>
      <c r="H227" s="114" t="s">
        <v>2</v>
      </c>
      <c r="I227" s="97"/>
    </row>
    <row r="228" spans="2:9" x14ac:dyDescent="0.25">
      <c r="B228" s="113" t="s">
        <v>28</v>
      </c>
      <c r="D228" s="115">
        <v>0.01</v>
      </c>
      <c r="E228" s="115">
        <v>0</v>
      </c>
      <c r="F228" s="7">
        <v>2220916.3000000003</v>
      </c>
      <c r="G228" s="99">
        <v>162942.14653513054</v>
      </c>
      <c r="H228" s="116">
        <f>D228/F228</f>
        <v>4.5026460474894973E-9</v>
      </c>
    </row>
    <row r="229" spans="2:9" x14ac:dyDescent="0.25">
      <c r="B229" s="113" t="s">
        <v>29</v>
      </c>
      <c r="D229" s="115">
        <v>0.01</v>
      </c>
      <c r="E229" s="115">
        <v>0</v>
      </c>
      <c r="F229" s="7">
        <v>2513792.1333333333</v>
      </c>
      <c r="G229" s="99">
        <v>124392.58008553281</v>
      </c>
      <c r="H229" s="116">
        <f>D229/F229</f>
        <v>3.9780536613979382E-9</v>
      </c>
    </row>
    <row r="230" spans="2:9" x14ac:dyDescent="0.25">
      <c r="B230" s="113" t="s">
        <v>30</v>
      </c>
      <c r="D230" s="115">
        <v>0.01</v>
      </c>
      <c r="E230" s="115">
        <v>0</v>
      </c>
      <c r="F230" s="7">
        <v>2406892.6166666667</v>
      </c>
      <c r="G230" s="99">
        <v>175281.67190143067</v>
      </c>
      <c r="H230" s="116">
        <f>D230/F230</f>
        <v>4.1547345863103424E-9</v>
      </c>
    </row>
    <row r="231" spans="2:9" x14ac:dyDescent="0.25">
      <c r="B231" s="113" t="s">
        <v>31</v>
      </c>
      <c r="D231" s="115">
        <v>1.5334477095407568</v>
      </c>
      <c r="E231" s="115">
        <v>1.4339199178321176</v>
      </c>
      <c r="F231" s="99">
        <v>1009594.4666666668</v>
      </c>
      <c r="G231" s="99">
        <v>334574.23942800186</v>
      </c>
      <c r="H231" s="116">
        <f>D231/F231</f>
        <v>1.5188749147998731E-6</v>
      </c>
    </row>
    <row r="232" spans="2:9" x14ac:dyDescent="0.25">
      <c r="B232" s="113" t="s">
        <v>32</v>
      </c>
      <c r="D232" s="115">
        <v>6.3761924052073899</v>
      </c>
      <c r="E232" s="115">
        <v>3.4906864859851279</v>
      </c>
      <c r="F232" s="99">
        <v>154594.63333333333</v>
      </c>
      <c r="G232" s="99">
        <v>126716.46153173363</v>
      </c>
      <c r="H232" s="116">
        <f>D232/F232</f>
        <v>4.1244590887312326E-5</v>
      </c>
    </row>
    <row r="233" spans="2:9" x14ac:dyDescent="0.25">
      <c r="B233" s="128" t="s">
        <v>33</v>
      </c>
      <c r="C233" s="118"/>
      <c r="D233" s="119">
        <v>5.3157324608999383</v>
      </c>
      <c r="E233" s="119">
        <v>3.5773934500629871</v>
      </c>
      <c r="F233" s="121">
        <v>9843.2000000000007</v>
      </c>
      <c r="G233" s="121">
        <v>8405.6132362546869</v>
      </c>
      <c r="H233" s="122">
        <f>D233/F233</f>
        <v>5.4004109038726614E-4</v>
      </c>
    </row>
    <row r="234" spans="2:9" x14ac:dyDescent="0.25">
      <c r="B234" s="136"/>
      <c r="H234" s="112"/>
    </row>
    <row r="235" spans="2:9" x14ac:dyDescent="0.25">
      <c r="B235" s="107"/>
      <c r="C235" s="108"/>
      <c r="D235" s="109" t="s">
        <v>54</v>
      </c>
      <c r="E235" s="108"/>
      <c r="F235" s="108"/>
      <c r="G235" s="108"/>
      <c r="H235" s="110"/>
    </row>
    <row r="236" spans="2:9" x14ac:dyDescent="0.25">
      <c r="B236" s="111" t="s">
        <v>20</v>
      </c>
      <c r="D236" s="97" t="s">
        <v>7</v>
      </c>
      <c r="E236" s="97"/>
      <c r="F236" s="97"/>
      <c r="G236" s="97"/>
      <c r="H236" s="114"/>
      <c r="I236" s="97"/>
    </row>
    <row r="237" spans="2:9" x14ac:dyDescent="0.25">
      <c r="B237" s="113"/>
      <c r="D237" s="97" t="s">
        <v>26</v>
      </c>
      <c r="E237" s="97"/>
      <c r="F237" s="97" t="s">
        <v>12</v>
      </c>
      <c r="G237" s="97"/>
      <c r="H237" s="114" t="s">
        <v>27</v>
      </c>
      <c r="I237" s="97"/>
    </row>
    <row r="238" spans="2:9" x14ac:dyDescent="0.25">
      <c r="B238" s="113"/>
      <c r="D238" s="97" t="s">
        <v>2</v>
      </c>
      <c r="E238" s="97" t="s">
        <v>3</v>
      </c>
      <c r="F238" s="97" t="s">
        <v>2</v>
      </c>
      <c r="G238" s="97" t="s">
        <v>3</v>
      </c>
      <c r="H238" s="114" t="s">
        <v>2</v>
      </c>
      <c r="I238" s="97"/>
    </row>
    <row r="239" spans="2:9" x14ac:dyDescent="0.25">
      <c r="B239" s="113" t="s">
        <v>28</v>
      </c>
      <c r="D239" s="131">
        <v>1.5354943091540392</v>
      </c>
      <c r="E239" s="131">
        <v>1.771984835322346</v>
      </c>
      <c r="F239" s="7">
        <v>2220916.3000000003</v>
      </c>
      <c r="G239" s="99">
        <v>162942.14653513054</v>
      </c>
      <c r="H239" s="116">
        <f>D239/F239</f>
        <v>6.9137873820550503E-7</v>
      </c>
    </row>
    <row r="240" spans="2:9" x14ac:dyDescent="0.25">
      <c r="B240" s="113" t="s">
        <v>29</v>
      </c>
      <c r="D240" s="131">
        <v>2.5780791986557867</v>
      </c>
      <c r="E240" s="131">
        <v>1.6096035733562348</v>
      </c>
      <c r="F240" s="7">
        <v>2513792.1333333333</v>
      </c>
      <c r="G240" s="99">
        <v>124392.58008553281</v>
      </c>
      <c r="H240" s="116">
        <f>D240/F240</f>
        <v>1.0255737395586514E-6</v>
      </c>
    </row>
    <row r="241" spans="2:8" x14ac:dyDescent="0.25">
      <c r="B241" s="113" t="s">
        <v>30</v>
      </c>
      <c r="D241" s="131">
        <v>1.7339247604959365</v>
      </c>
      <c r="E241" s="131">
        <v>2.0562887504563232</v>
      </c>
      <c r="F241" s="7">
        <v>2406892.6166666667</v>
      </c>
      <c r="G241" s="99">
        <v>175281.67190143067</v>
      </c>
      <c r="H241" s="116">
        <f>D241/F241</f>
        <v>7.2039971724923431E-7</v>
      </c>
    </row>
    <row r="242" spans="2:8" x14ac:dyDescent="0.25">
      <c r="B242" s="113" t="s">
        <v>31</v>
      </c>
      <c r="D242" s="131">
        <v>5.3982259480712331</v>
      </c>
      <c r="E242" s="131">
        <v>2.2282248936969431</v>
      </c>
      <c r="F242" s="99">
        <v>1009594.4666666668</v>
      </c>
      <c r="G242" s="99">
        <v>334574.23942800186</v>
      </c>
      <c r="H242" s="116">
        <f>D242/F242</f>
        <v>5.3469250538726859E-6</v>
      </c>
    </row>
    <row r="243" spans="2:8" x14ac:dyDescent="0.25">
      <c r="B243" s="113" t="s">
        <v>32</v>
      </c>
      <c r="D243" s="131">
        <v>9.3332322879051102</v>
      </c>
      <c r="E243" s="131">
        <v>2.3513682783701482</v>
      </c>
      <c r="F243" s="99">
        <v>154594.63333333333</v>
      </c>
      <c r="G243" s="99">
        <v>126716.46153173363</v>
      </c>
      <c r="H243" s="116">
        <f>D243/F243</f>
        <v>6.0372291629173268E-5</v>
      </c>
    </row>
    <row r="244" spans="2:8" x14ac:dyDescent="0.25">
      <c r="B244" s="128" t="s">
        <v>33</v>
      </c>
      <c r="C244" s="118"/>
      <c r="D244" s="132">
        <v>8.8205329948710105</v>
      </c>
      <c r="E244" s="132">
        <v>0.68114278976829945</v>
      </c>
      <c r="F244" s="121">
        <v>9843.2000000000007</v>
      </c>
      <c r="G244" s="121">
        <v>8405.6132362546869</v>
      </c>
      <c r="H244" s="122">
        <f>D244/F244</f>
        <v>8.9610421355565363E-4</v>
      </c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61"/>
  <sheetViews>
    <sheetView zoomScaleNormal="100" workbookViewId="0">
      <selection activeCell="V4" sqref="V4:V7"/>
    </sheetView>
  </sheetViews>
  <sheetFormatPr defaultRowHeight="15.75" x14ac:dyDescent="0.25"/>
  <cols>
    <col min="1" max="1" width="9.140625" style="96"/>
    <col min="2" max="2" width="10.140625" style="96" customWidth="1"/>
    <col min="3" max="3" width="9.140625" style="96"/>
    <col min="4" max="4" width="17.140625" style="96" customWidth="1"/>
    <col min="5" max="5" width="9.28515625" style="96" bestFit="1" customWidth="1"/>
    <col min="6" max="7" width="9.5703125" style="96" bestFit="1" customWidth="1"/>
    <col min="8" max="8" width="11.5703125" style="96" customWidth="1"/>
    <col min="9" max="9" width="9.140625" style="96"/>
    <col min="10" max="11" width="9.28515625" style="96" bestFit="1" customWidth="1"/>
    <col min="12" max="13" width="9.5703125" style="96" bestFit="1" customWidth="1"/>
    <col min="14" max="14" width="12.42578125" style="96" bestFit="1" customWidth="1"/>
    <col min="15" max="15" width="9.140625" style="96"/>
    <col min="16" max="17" width="9.28515625" style="96" bestFit="1" customWidth="1"/>
    <col min="18" max="19" width="9.5703125" style="96" bestFit="1" customWidth="1"/>
    <col min="20" max="20" width="13.7109375" style="96" bestFit="1" customWidth="1"/>
    <col min="21" max="16384" width="9.140625" style="96"/>
  </cols>
  <sheetData>
    <row r="2" spans="2:20" x14ac:dyDescent="0.25">
      <c r="B2" s="141" t="s">
        <v>73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3"/>
    </row>
    <row r="3" spans="2:20" x14ac:dyDescent="0.25">
      <c r="B3" s="107"/>
      <c r="C3" s="108"/>
      <c r="D3" s="109" t="s">
        <v>34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10"/>
    </row>
    <row r="4" spans="2:20" s="95" customFormat="1" x14ac:dyDescent="0.25">
      <c r="B4" s="111" t="s">
        <v>20</v>
      </c>
      <c r="D4" s="97" t="s">
        <v>8</v>
      </c>
      <c r="E4" s="97"/>
      <c r="F4" s="97"/>
      <c r="G4" s="97"/>
      <c r="H4" s="97"/>
      <c r="I4" s="97"/>
      <c r="J4" s="97" t="s">
        <v>9</v>
      </c>
      <c r="K4" s="97"/>
      <c r="L4" s="97"/>
      <c r="M4" s="97"/>
      <c r="N4" s="97"/>
      <c r="O4" s="97"/>
      <c r="P4" s="97" t="s">
        <v>6</v>
      </c>
      <c r="T4" s="112"/>
    </row>
    <row r="5" spans="2:20" s="95" customFormat="1" x14ac:dyDescent="0.25">
      <c r="B5" s="113"/>
      <c r="D5" s="97" t="s">
        <v>26</v>
      </c>
      <c r="E5" s="97"/>
      <c r="F5" s="97" t="s">
        <v>12</v>
      </c>
      <c r="G5" s="97"/>
      <c r="H5" s="97" t="s">
        <v>27</v>
      </c>
      <c r="I5" s="97"/>
      <c r="J5" s="97" t="s">
        <v>26</v>
      </c>
      <c r="K5" s="97"/>
      <c r="L5" s="97" t="s">
        <v>12</v>
      </c>
      <c r="M5" s="97"/>
      <c r="N5" s="97" t="s">
        <v>27</v>
      </c>
      <c r="O5" s="97"/>
      <c r="P5" s="97" t="s">
        <v>26</v>
      </c>
      <c r="Q5" s="97"/>
      <c r="R5" s="97" t="s">
        <v>12</v>
      </c>
      <c r="S5" s="97"/>
      <c r="T5" s="114" t="s">
        <v>27</v>
      </c>
    </row>
    <row r="6" spans="2:20" s="95" customFormat="1" x14ac:dyDescent="0.25">
      <c r="B6" s="113"/>
      <c r="D6" s="97" t="s">
        <v>2</v>
      </c>
      <c r="E6" s="97" t="s">
        <v>3</v>
      </c>
      <c r="F6" s="97" t="s">
        <v>2</v>
      </c>
      <c r="G6" s="97" t="s">
        <v>3</v>
      </c>
      <c r="H6" s="97" t="s">
        <v>2</v>
      </c>
      <c r="I6" s="97"/>
      <c r="J6" s="97" t="s">
        <v>2</v>
      </c>
      <c r="K6" s="97" t="s">
        <v>3</v>
      </c>
      <c r="L6" s="97" t="s">
        <v>2</v>
      </c>
      <c r="M6" s="97" t="s">
        <v>3</v>
      </c>
      <c r="N6" s="97" t="s">
        <v>2</v>
      </c>
      <c r="O6" s="97"/>
      <c r="P6" s="97" t="s">
        <v>2</v>
      </c>
      <c r="Q6" s="97" t="s">
        <v>3</v>
      </c>
      <c r="R6" s="97" t="s">
        <v>2</v>
      </c>
      <c r="S6" s="97" t="s">
        <v>3</v>
      </c>
      <c r="T6" s="114" t="s">
        <v>2</v>
      </c>
    </row>
    <row r="7" spans="2:20" s="95" customFormat="1" x14ac:dyDescent="0.25">
      <c r="B7" s="113" t="s">
        <v>28</v>
      </c>
      <c r="D7" s="115">
        <v>106.35043457994421</v>
      </c>
      <c r="E7" s="115">
        <v>15.110561458038079</v>
      </c>
      <c r="F7" s="99">
        <v>2919627.1999999997</v>
      </c>
      <c r="G7" s="99">
        <v>434696.57961052092</v>
      </c>
      <c r="H7" s="100">
        <f>D7/F7</f>
        <v>3.6426032261908036E-5</v>
      </c>
      <c r="I7" s="99"/>
      <c r="J7" s="115">
        <v>108.9417553324372</v>
      </c>
      <c r="K7" s="115">
        <v>8.3518820033499832</v>
      </c>
      <c r="L7" s="99">
        <v>2939584.8000000003</v>
      </c>
      <c r="M7" s="99">
        <v>274037.18890700315</v>
      </c>
      <c r="N7" s="101">
        <f>J7/L7</f>
        <v>3.7060252635827068E-5</v>
      </c>
      <c r="P7" s="115">
        <v>109.51803445021964</v>
      </c>
      <c r="Q7" s="115">
        <v>12.464663228716372</v>
      </c>
      <c r="R7" s="99">
        <v>2250916.3000000003</v>
      </c>
      <c r="S7" s="99">
        <v>470919.69377159374</v>
      </c>
      <c r="T7" s="116">
        <f>P7/R7</f>
        <v>4.8654867553369102E-5</v>
      </c>
    </row>
    <row r="8" spans="2:20" s="95" customFormat="1" x14ac:dyDescent="0.25">
      <c r="B8" s="113" t="s">
        <v>29</v>
      </c>
      <c r="D8" s="115">
        <v>106.17027071208899</v>
      </c>
      <c r="E8" s="115">
        <v>12.791183618548951</v>
      </c>
      <c r="F8" s="99">
        <v>3205467.3000000003</v>
      </c>
      <c r="G8" s="99">
        <v>577149.90282332932</v>
      </c>
      <c r="H8" s="100">
        <f>D8/F8</f>
        <v>3.3121620274238639E-5</v>
      </c>
      <c r="I8" s="99"/>
      <c r="J8" s="115">
        <v>111.69852118162733</v>
      </c>
      <c r="K8" s="115">
        <v>11.233037416938444</v>
      </c>
      <c r="L8" s="99">
        <v>3278404.4500000007</v>
      </c>
      <c r="M8" s="99">
        <v>748224.52282039425</v>
      </c>
      <c r="N8" s="101">
        <f>J8/L8</f>
        <v>3.4071000965615242E-5</v>
      </c>
      <c r="P8" s="115">
        <v>98.51871580889626</v>
      </c>
      <c r="Q8" s="115">
        <v>12.064607985327356</v>
      </c>
      <c r="R8" s="99">
        <v>2515788.8000000003</v>
      </c>
      <c r="S8" s="99">
        <v>141611.55046341545</v>
      </c>
      <c r="T8" s="116">
        <f>P8/R8</f>
        <v>3.9160169489941387E-5</v>
      </c>
    </row>
    <row r="9" spans="2:20" s="95" customFormat="1" x14ac:dyDescent="0.25">
      <c r="B9" s="113" t="s">
        <v>30</v>
      </c>
      <c r="D9" s="115">
        <v>98.588709655762656</v>
      </c>
      <c r="E9" s="115">
        <v>2.6905757199052944</v>
      </c>
      <c r="F9" s="99">
        <v>2823217.65</v>
      </c>
      <c r="G9" s="99">
        <v>153179.00011307048</v>
      </c>
      <c r="H9" s="100">
        <f>D9/F9</f>
        <v>3.4920690459611805E-5</v>
      </c>
      <c r="I9" s="99"/>
      <c r="J9" s="115">
        <v>115.589715246068</v>
      </c>
      <c r="K9" s="115">
        <v>16.158138344977722</v>
      </c>
      <c r="L9" s="99">
        <v>2918859.6</v>
      </c>
      <c r="M9" s="99">
        <v>229334.94136646515</v>
      </c>
      <c r="N9" s="101">
        <f>J9/L9</f>
        <v>3.9600985003207417E-5</v>
      </c>
      <c r="P9" s="115">
        <v>109.62104291607113</v>
      </c>
      <c r="Q9" s="115">
        <v>21.939730646896038</v>
      </c>
      <c r="R9" s="99">
        <v>2410965.9499999997</v>
      </c>
      <c r="S9" s="99">
        <v>208154.46705723731</v>
      </c>
      <c r="T9" s="116">
        <f>P9/R9</f>
        <v>4.5467686060050387E-5</v>
      </c>
    </row>
    <row r="10" spans="2:20" s="95" customFormat="1" x14ac:dyDescent="0.25">
      <c r="B10" s="113" t="s">
        <v>31</v>
      </c>
      <c r="D10" s="115">
        <v>138.96447071906712</v>
      </c>
      <c r="E10" s="115">
        <v>27.929580212016425</v>
      </c>
      <c r="F10" s="99">
        <v>4066931.6500000004</v>
      </c>
      <c r="G10" s="99">
        <v>79074.124755810422</v>
      </c>
      <c r="H10" s="100">
        <f>D10/F10</f>
        <v>3.4169364690224658E-5</v>
      </c>
      <c r="I10" s="99"/>
      <c r="J10" s="115">
        <v>184.85482911901485</v>
      </c>
      <c r="K10" s="115">
        <v>33.511534823045309</v>
      </c>
      <c r="L10" s="99">
        <v>4382475.8500000006</v>
      </c>
      <c r="M10" s="99">
        <v>506121.36572177766</v>
      </c>
      <c r="N10" s="101">
        <f>J10/L10</f>
        <v>4.2180455853285498E-5</v>
      </c>
      <c r="P10" s="115">
        <v>146.10734839909534</v>
      </c>
      <c r="Q10" s="115">
        <v>22.918623726509807</v>
      </c>
      <c r="R10" s="99">
        <v>3950433.1999999997</v>
      </c>
      <c r="S10" s="99">
        <v>79331.120587273123</v>
      </c>
      <c r="T10" s="116">
        <f>P10/R10</f>
        <v>3.6985145932627174E-5</v>
      </c>
    </row>
    <row r="11" spans="2:20" s="95" customFormat="1" x14ac:dyDescent="0.25">
      <c r="B11" s="113" t="s">
        <v>32</v>
      </c>
      <c r="D11" s="115">
        <v>293.32102082912496</v>
      </c>
      <c r="E11" s="115">
        <v>59.919706123912242</v>
      </c>
      <c r="F11" s="99">
        <v>4998389</v>
      </c>
      <c r="G11" s="99">
        <v>658514.32817495987</v>
      </c>
      <c r="H11" s="100">
        <f>D11/F11</f>
        <v>5.8683111864467722E-5</v>
      </c>
      <c r="I11" s="99"/>
      <c r="J11" s="115">
        <v>287.62410358723923</v>
      </c>
      <c r="K11" s="115">
        <v>35.385431630832251</v>
      </c>
      <c r="L11" s="99">
        <v>4704473.95</v>
      </c>
      <c r="M11" s="99">
        <v>971340.55628137127</v>
      </c>
      <c r="N11" s="101">
        <f>J11/L11</f>
        <v>6.1138419862488387E-5</v>
      </c>
      <c r="P11" s="115">
        <v>298.79283081754795</v>
      </c>
      <c r="Q11" s="115">
        <v>51.143973861779969</v>
      </c>
      <c r="R11" s="99">
        <v>5533098.1499999994</v>
      </c>
      <c r="S11" s="99">
        <v>820648.7375934521</v>
      </c>
      <c r="T11" s="116">
        <f>P11/R11</f>
        <v>5.4000999569752434E-5</v>
      </c>
    </row>
    <row r="12" spans="2:20" s="95" customFormat="1" x14ac:dyDescent="0.25">
      <c r="B12" s="113" t="s">
        <v>33</v>
      </c>
      <c r="D12" s="115">
        <v>135.57850347386582</v>
      </c>
      <c r="E12" s="115">
        <v>73.980697141764978</v>
      </c>
      <c r="F12" s="99">
        <v>3328197.4500000007</v>
      </c>
      <c r="G12" s="99">
        <v>2065130.2456240701</v>
      </c>
      <c r="H12" s="100">
        <f>D12/F12</f>
        <v>4.0736316132285298E-5</v>
      </c>
      <c r="I12" s="99"/>
      <c r="J12" s="115">
        <v>100.39800839763232</v>
      </c>
      <c r="K12" s="115">
        <v>39.158689257531812</v>
      </c>
      <c r="L12" s="99">
        <v>1829317.05</v>
      </c>
      <c r="M12" s="99">
        <v>980034.45739615569</v>
      </c>
      <c r="N12" s="101">
        <f>J12/L12</f>
        <v>5.4882781745041036E-5</v>
      </c>
      <c r="P12" s="115">
        <v>400.26514078414806</v>
      </c>
      <c r="Q12" s="115">
        <v>79.974232126601336</v>
      </c>
      <c r="R12" s="99">
        <v>6185790.4500000002</v>
      </c>
      <c r="S12" s="99">
        <v>655418.07030014985</v>
      </c>
      <c r="T12" s="116">
        <f>P12/R12</f>
        <v>6.4707193691656344E-5</v>
      </c>
    </row>
    <row r="13" spans="2:20" x14ac:dyDescent="0.25">
      <c r="B13" s="111">
        <v>96</v>
      </c>
      <c r="C13" s="95"/>
      <c r="D13" s="115">
        <v>54.151631796009987</v>
      </c>
      <c r="E13" s="115">
        <v>32.316664899394851</v>
      </c>
      <c r="F13" s="95">
        <v>1174236.0999999999</v>
      </c>
      <c r="G13" s="95">
        <v>893325.29551912274</v>
      </c>
      <c r="H13" s="101">
        <f>D13/F13</f>
        <v>4.611647674263293E-5</v>
      </c>
      <c r="I13" s="95"/>
      <c r="J13" s="115">
        <v>18.741245803047978</v>
      </c>
      <c r="K13" s="115">
        <v>5.469055154694467</v>
      </c>
      <c r="L13" s="95">
        <v>210595.1</v>
      </c>
      <c r="M13" s="95">
        <v>101250.99015208441</v>
      </c>
      <c r="N13" s="101">
        <f>J13/L13</f>
        <v>8.8991841704996828E-5</v>
      </c>
      <c r="O13" s="95"/>
      <c r="P13" s="115">
        <v>459.11989725289777</v>
      </c>
      <c r="Q13" s="115">
        <v>82.127733257736466</v>
      </c>
      <c r="R13" s="99">
        <v>7215374.3500000006</v>
      </c>
      <c r="S13" s="99">
        <v>572223.06418683217</v>
      </c>
      <c r="T13" s="116">
        <f>P13/R13</f>
        <v>6.3630779912742541E-5</v>
      </c>
    </row>
    <row r="14" spans="2:20" x14ac:dyDescent="0.25">
      <c r="B14" s="117">
        <v>120</v>
      </c>
      <c r="C14" s="118"/>
      <c r="D14" s="119">
        <v>19.958235102746361</v>
      </c>
      <c r="E14" s="119">
        <v>8.6813802941854536</v>
      </c>
      <c r="F14" s="118">
        <v>300187.14999999997</v>
      </c>
      <c r="G14" s="118">
        <v>223310.72985567115</v>
      </c>
      <c r="H14" s="120">
        <f>D14/F14</f>
        <v>6.6485974175598003E-5</v>
      </c>
      <c r="I14" s="118"/>
      <c r="J14" s="119">
        <v>16.120413890508555</v>
      </c>
      <c r="K14" s="119">
        <v>2.5967935410518392</v>
      </c>
      <c r="L14" s="118">
        <v>160357.69999999998</v>
      </c>
      <c r="M14" s="118">
        <v>77740.294260103663</v>
      </c>
      <c r="N14" s="120">
        <f>J14/L14</f>
        <v>1.0052784425386843E-4</v>
      </c>
      <c r="O14" s="118"/>
      <c r="P14" s="119">
        <v>377.92486706782228</v>
      </c>
      <c r="Q14" s="119">
        <v>54.762857216546628</v>
      </c>
      <c r="R14" s="121">
        <v>8739853.2000000011</v>
      </c>
      <c r="S14" s="121">
        <v>1145103.1504499388</v>
      </c>
      <c r="T14" s="122">
        <f>P14/R14</f>
        <v>4.3241557772139953E-5</v>
      </c>
    </row>
    <row r="16" spans="2:20" x14ac:dyDescent="0.25">
      <c r="B16" s="107"/>
      <c r="C16" s="108"/>
      <c r="D16" s="123" t="s">
        <v>55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10"/>
    </row>
    <row r="17" spans="2:20" s="95" customFormat="1" x14ac:dyDescent="0.25">
      <c r="B17" s="111" t="s">
        <v>20</v>
      </c>
      <c r="D17" s="97" t="s">
        <v>8</v>
      </c>
      <c r="E17" s="97"/>
      <c r="F17" s="97"/>
      <c r="G17" s="97"/>
      <c r="H17" s="97"/>
      <c r="I17" s="97"/>
      <c r="J17" s="97" t="s">
        <v>9</v>
      </c>
      <c r="K17" s="97"/>
      <c r="L17" s="97"/>
      <c r="M17" s="97"/>
      <c r="N17" s="97"/>
      <c r="O17" s="97"/>
      <c r="P17" s="97" t="s">
        <v>6</v>
      </c>
      <c r="T17" s="112"/>
    </row>
    <row r="18" spans="2:20" s="95" customFormat="1" x14ac:dyDescent="0.25">
      <c r="B18" s="113"/>
      <c r="D18" s="97" t="s">
        <v>26</v>
      </c>
      <c r="E18" s="97"/>
      <c r="F18" s="97" t="s">
        <v>12</v>
      </c>
      <c r="G18" s="97"/>
      <c r="H18" s="97" t="s">
        <v>27</v>
      </c>
      <c r="I18" s="97"/>
      <c r="J18" s="97" t="s">
        <v>26</v>
      </c>
      <c r="K18" s="97"/>
      <c r="L18" s="97" t="s">
        <v>12</v>
      </c>
      <c r="M18" s="97"/>
      <c r="N18" s="97" t="s">
        <v>27</v>
      </c>
      <c r="O18" s="97"/>
      <c r="P18" s="97" t="s">
        <v>26</v>
      </c>
      <c r="Q18" s="97"/>
      <c r="R18" s="97" t="s">
        <v>12</v>
      </c>
      <c r="S18" s="97"/>
      <c r="T18" s="114" t="s">
        <v>27</v>
      </c>
    </row>
    <row r="19" spans="2:20" s="95" customFormat="1" x14ac:dyDescent="0.25">
      <c r="B19" s="113"/>
      <c r="D19" s="97" t="s">
        <v>2</v>
      </c>
      <c r="E19" s="97" t="s">
        <v>3</v>
      </c>
      <c r="F19" s="97" t="s">
        <v>2</v>
      </c>
      <c r="G19" s="97" t="s">
        <v>3</v>
      </c>
      <c r="H19" s="97" t="s">
        <v>2</v>
      </c>
      <c r="I19" s="97"/>
      <c r="J19" s="97" t="s">
        <v>2</v>
      </c>
      <c r="K19" s="97" t="s">
        <v>3</v>
      </c>
      <c r="L19" s="97" t="s">
        <v>2</v>
      </c>
      <c r="M19" s="97" t="s">
        <v>3</v>
      </c>
      <c r="N19" s="97" t="s">
        <v>2</v>
      </c>
      <c r="O19" s="97"/>
      <c r="P19" s="97" t="s">
        <v>2</v>
      </c>
      <c r="Q19" s="97" t="s">
        <v>3</v>
      </c>
      <c r="R19" s="97" t="s">
        <v>2</v>
      </c>
      <c r="S19" s="97" t="s">
        <v>3</v>
      </c>
      <c r="T19" s="114" t="s">
        <v>2</v>
      </c>
    </row>
    <row r="20" spans="2:20" s="95" customFormat="1" x14ac:dyDescent="0.25">
      <c r="B20" s="113" t="s">
        <v>28</v>
      </c>
      <c r="D20" s="115">
        <v>0.01</v>
      </c>
      <c r="E20" s="115">
        <v>0</v>
      </c>
      <c r="F20" s="99">
        <v>2919627.1999999997</v>
      </c>
      <c r="G20" s="99">
        <v>434696.57961052092</v>
      </c>
      <c r="H20" s="100">
        <f>D20/F20</f>
        <v>3.4250948203250065E-9</v>
      </c>
      <c r="I20" s="99"/>
      <c r="J20" s="115">
        <v>0.01</v>
      </c>
      <c r="K20" s="115">
        <v>0</v>
      </c>
      <c r="L20" s="99">
        <v>2939584.8000000003</v>
      </c>
      <c r="M20" s="99">
        <v>274037.18890700315</v>
      </c>
      <c r="N20" s="100">
        <f>J20/L20</f>
        <v>3.4018409674726852E-9</v>
      </c>
      <c r="P20" s="115">
        <v>0.01</v>
      </c>
      <c r="Q20" s="115">
        <v>0</v>
      </c>
      <c r="R20" s="99">
        <v>2250916.3000000003</v>
      </c>
      <c r="S20" s="99">
        <v>470919.69377159374</v>
      </c>
      <c r="T20" s="124">
        <f>P20/R20</f>
        <v>4.4426352059381327E-9</v>
      </c>
    </row>
    <row r="21" spans="2:20" s="95" customFormat="1" x14ac:dyDescent="0.25">
      <c r="B21" s="113" t="s">
        <v>29</v>
      </c>
      <c r="D21" s="115">
        <v>0.01</v>
      </c>
      <c r="E21" s="115">
        <v>0</v>
      </c>
      <c r="F21" s="99">
        <v>3205467.3000000003</v>
      </c>
      <c r="G21" s="99">
        <v>577149.90282332932</v>
      </c>
      <c r="H21" s="100">
        <f>D21/F21</f>
        <v>3.1196699464068778E-9</v>
      </c>
      <c r="I21" s="99"/>
      <c r="J21" s="115">
        <v>0.01</v>
      </c>
      <c r="K21" s="115">
        <v>0</v>
      </c>
      <c r="L21" s="99">
        <v>3278404.4500000007</v>
      </c>
      <c r="M21" s="99">
        <v>748224.52282039425</v>
      </c>
      <c r="N21" s="100">
        <f>J21/L21</f>
        <v>3.0502642832857299E-9</v>
      </c>
      <c r="P21" s="115">
        <v>0.01</v>
      </c>
      <c r="Q21" s="115">
        <v>0</v>
      </c>
      <c r="R21" s="99">
        <v>2515788.8000000003</v>
      </c>
      <c r="S21" s="99">
        <v>141611.55046341545</v>
      </c>
      <c r="T21" s="124">
        <f>P21/R21</f>
        <v>3.97489646189696E-9</v>
      </c>
    </row>
    <row r="22" spans="2:20" s="95" customFormat="1" x14ac:dyDescent="0.25">
      <c r="B22" s="113" t="s">
        <v>30</v>
      </c>
      <c r="D22" s="115">
        <v>0.01</v>
      </c>
      <c r="E22" s="115">
        <v>0</v>
      </c>
      <c r="F22" s="99">
        <v>2823217.65</v>
      </c>
      <c r="G22" s="99">
        <v>153179.00011307048</v>
      </c>
      <c r="H22" s="100">
        <f>D22/F22</f>
        <v>3.5420577651885963E-9</v>
      </c>
      <c r="I22" s="99"/>
      <c r="J22" s="115">
        <v>0.01</v>
      </c>
      <c r="K22" s="115">
        <v>0</v>
      </c>
      <c r="L22" s="99">
        <v>2918859.6</v>
      </c>
      <c r="M22" s="99">
        <v>229334.94136646515</v>
      </c>
      <c r="N22" s="100">
        <f>J22/L22</f>
        <v>3.4259955497688206E-9</v>
      </c>
      <c r="P22" s="115">
        <v>0.01</v>
      </c>
      <c r="Q22" s="115">
        <v>0</v>
      </c>
      <c r="R22" s="99">
        <v>2410965.9499999997</v>
      </c>
      <c r="S22" s="99">
        <v>208154.46705723731</v>
      </c>
      <c r="T22" s="124">
        <f>P22/R22</f>
        <v>4.1477151512654097E-9</v>
      </c>
    </row>
    <row r="23" spans="2:20" s="95" customFormat="1" x14ac:dyDescent="0.25">
      <c r="B23" s="113" t="s">
        <v>31</v>
      </c>
      <c r="D23" s="115">
        <v>0.01</v>
      </c>
      <c r="E23" s="115">
        <v>0</v>
      </c>
      <c r="F23" s="99">
        <v>4066931.6500000004</v>
      </c>
      <c r="G23" s="99">
        <v>79074.124755810422</v>
      </c>
      <c r="H23" s="100">
        <f>D23/F23</f>
        <v>2.4588561747773655E-9</v>
      </c>
      <c r="I23" s="99"/>
      <c r="J23" s="115">
        <v>0.01</v>
      </c>
      <c r="K23" s="115">
        <v>0</v>
      </c>
      <c r="L23" s="99">
        <v>4382475.8500000006</v>
      </c>
      <c r="M23" s="99">
        <v>506121.36572177766</v>
      </c>
      <c r="N23" s="100">
        <f>J23/L23</f>
        <v>2.2818151981373721E-9</v>
      </c>
      <c r="P23" s="115">
        <v>0.01</v>
      </c>
      <c r="Q23" s="115">
        <v>0</v>
      </c>
      <c r="R23" s="99">
        <v>3950433.1999999997</v>
      </c>
      <c r="S23" s="99">
        <v>79331.120587273123</v>
      </c>
      <c r="T23" s="124">
        <f>P23/R23</f>
        <v>2.5313679522539455E-9</v>
      </c>
    </row>
    <row r="24" spans="2:20" s="95" customFormat="1" x14ac:dyDescent="0.25">
      <c r="B24" s="113" t="s">
        <v>32</v>
      </c>
      <c r="D24" s="115">
        <v>8.7921027027330485</v>
      </c>
      <c r="E24" s="115">
        <v>5.9174625387646289</v>
      </c>
      <c r="F24" s="99">
        <v>4998389</v>
      </c>
      <c r="G24" s="99">
        <v>658514.32817495987</v>
      </c>
      <c r="H24" s="100">
        <f>D24/F24</f>
        <v>1.7589872862502394E-6</v>
      </c>
      <c r="I24" s="99"/>
      <c r="J24" s="115">
        <v>26.980009597597142</v>
      </c>
      <c r="K24" s="115">
        <v>7.6012674446842423</v>
      </c>
      <c r="L24" s="99">
        <v>4704473.95</v>
      </c>
      <c r="M24" s="99">
        <v>971340.55628137127</v>
      </c>
      <c r="N24" s="101">
        <f>J24/L24</f>
        <v>5.7349684331012487E-6</v>
      </c>
      <c r="P24" s="115">
        <v>0.01</v>
      </c>
      <c r="Q24" s="115">
        <v>0</v>
      </c>
      <c r="R24" s="99">
        <v>5533098.1499999994</v>
      </c>
      <c r="S24" s="99">
        <v>820648.7375934521</v>
      </c>
      <c r="T24" s="124">
        <f>P24/R24</f>
        <v>1.8073057315999359E-9</v>
      </c>
    </row>
    <row r="25" spans="2:20" s="95" customFormat="1" x14ac:dyDescent="0.25">
      <c r="B25" s="113" t="s">
        <v>33</v>
      </c>
      <c r="D25" s="115">
        <v>15.636491969836499</v>
      </c>
      <c r="E25" s="115">
        <v>4.5798150736195726</v>
      </c>
      <c r="F25" s="99">
        <v>3328197.4500000007</v>
      </c>
      <c r="G25" s="99">
        <v>2065130.2456240701</v>
      </c>
      <c r="H25" s="100">
        <f>D25/F25</f>
        <v>4.6981863921073842E-6</v>
      </c>
      <c r="I25" s="99"/>
      <c r="J25" s="115">
        <v>54.018865699375986</v>
      </c>
      <c r="K25" s="115">
        <v>11.032560798941693</v>
      </c>
      <c r="L25" s="99">
        <v>1829317.05</v>
      </c>
      <c r="M25" s="99">
        <v>980034.45739615569</v>
      </c>
      <c r="N25" s="101">
        <f>J25/L25</f>
        <v>2.9529526169001698E-5</v>
      </c>
      <c r="P25" s="115">
        <v>0.01</v>
      </c>
      <c r="Q25" s="115">
        <v>0</v>
      </c>
      <c r="R25" s="99">
        <v>6185790.4500000002</v>
      </c>
      <c r="S25" s="99">
        <v>655418.07030014985</v>
      </c>
      <c r="T25" s="124">
        <f>P25/R25</f>
        <v>1.6166082703302697E-9</v>
      </c>
    </row>
    <row r="26" spans="2:20" x14ac:dyDescent="0.25">
      <c r="B26" s="111">
        <v>96</v>
      </c>
      <c r="C26" s="95"/>
      <c r="D26" s="115">
        <v>22.21833315492303</v>
      </c>
      <c r="E26" s="115">
        <v>2.7963576193295574</v>
      </c>
      <c r="F26" s="95">
        <v>1174236.0999999999</v>
      </c>
      <c r="G26" s="95">
        <v>893325.29551912274</v>
      </c>
      <c r="H26" s="101">
        <f>D26/F26</f>
        <v>1.8921521110552666E-5</v>
      </c>
      <c r="I26" s="95"/>
      <c r="J26" s="115">
        <v>57.156681475561406</v>
      </c>
      <c r="K26" s="115">
        <v>6.575133344845062</v>
      </c>
      <c r="L26" s="95">
        <v>210595.1</v>
      </c>
      <c r="M26" s="95">
        <v>101250.99015208441</v>
      </c>
      <c r="N26" s="101">
        <f>J26/L26</f>
        <v>2.714055620266635E-4</v>
      </c>
      <c r="O26" s="95"/>
      <c r="P26" s="115">
        <v>0.01</v>
      </c>
      <c r="Q26" s="115">
        <v>0</v>
      </c>
      <c r="R26" s="99">
        <v>7215374.3500000006</v>
      </c>
      <c r="S26" s="99">
        <v>572223.06418683217</v>
      </c>
      <c r="T26" s="124">
        <f>P26/R26</f>
        <v>1.3859294771032912E-9</v>
      </c>
    </row>
    <row r="27" spans="2:20" x14ac:dyDescent="0.25">
      <c r="B27" s="117">
        <v>120</v>
      </c>
      <c r="C27" s="118"/>
      <c r="D27" s="119">
        <v>20.669127723920848</v>
      </c>
      <c r="E27" s="119">
        <v>6.4360392465648353</v>
      </c>
      <c r="F27" s="118">
        <v>300187.14999999997</v>
      </c>
      <c r="G27" s="118">
        <v>223310.72985567115</v>
      </c>
      <c r="H27" s="120">
        <f>D27/F27</f>
        <v>6.8854138906081924E-5</v>
      </c>
      <c r="I27" s="118"/>
      <c r="J27" s="119">
        <v>70.629595692014334</v>
      </c>
      <c r="K27" s="119">
        <v>21.788777272194778</v>
      </c>
      <c r="L27" s="118">
        <v>160357.69999999998</v>
      </c>
      <c r="M27" s="118">
        <v>77740.294260103663</v>
      </c>
      <c r="N27" s="120">
        <f>J27/L27</f>
        <v>4.4045029139239551E-4</v>
      </c>
      <c r="O27" s="118"/>
      <c r="P27" s="119">
        <v>0.01</v>
      </c>
      <c r="Q27" s="119">
        <v>0</v>
      </c>
      <c r="R27" s="121">
        <v>8739853.2000000011</v>
      </c>
      <c r="S27" s="121">
        <v>1145103.1504499388</v>
      </c>
      <c r="T27" s="125">
        <f>P27/R27</f>
        <v>1.1441839778269959E-9</v>
      </c>
    </row>
    <row r="29" spans="2:20" x14ac:dyDescent="0.25">
      <c r="B29" s="107"/>
      <c r="C29" s="108"/>
      <c r="D29" s="123" t="s">
        <v>56</v>
      </c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10"/>
    </row>
    <row r="30" spans="2:20" s="95" customFormat="1" x14ac:dyDescent="0.25">
      <c r="B30" s="111" t="s">
        <v>20</v>
      </c>
      <c r="D30" s="97" t="s">
        <v>8</v>
      </c>
      <c r="E30" s="97"/>
      <c r="F30" s="97"/>
      <c r="G30" s="97"/>
      <c r="H30" s="97"/>
      <c r="I30" s="97"/>
      <c r="J30" s="97" t="s">
        <v>9</v>
      </c>
      <c r="K30" s="97"/>
      <c r="L30" s="97"/>
      <c r="M30" s="97"/>
      <c r="N30" s="97"/>
      <c r="O30" s="97"/>
      <c r="P30" s="97" t="s">
        <v>6</v>
      </c>
      <c r="T30" s="112"/>
    </row>
    <row r="31" spans="2:20" s="95" customFormat="1" x14ac:dyDescent="0.25">
      <c r="B31" s="113"/>
      <c r="D31" s="97" t="s">
        <v>26</v>
      </c>
      <c r="E31" s="97"/>
      <c r="F31" s="97" t="s">
        <v>12</v>
      </c>
      <c r="G31" s="97"/>
      <c r="H31" s="97" t="s">
        <v>27</v>
      </c>
      <c r="I31" s="97"/>
      <c r="J31" s="97" t="s">
        <v>26</v>
      </c>
      <c r="K31" s="97"/>
      <c r="L31" s="97" t="s">
        <v>12</v>
      </c>
      <c r="M31" s="97"/>
      <c r="N31" s="97" t="s">
        <v>27</v>
      </c>
      <c r="O31" s="97"/>
      <c r="P31" s="97" t="s">
        <v>26</v>
      </c>
      <c r="Q31" s="97"/>
      <c r="R31" s="97" t="s">
        <v>12</v>
      </c>
      <c r="S31" s="97"/>
      <c r="T31" s="114" t="s">
        <v>27</v>
      </c>
    </row>
    <row r="32" spans="2:20" s="95" customFormat="1" x14ac:dyDescent="0.25">
      <c r="B32" s="113"/>
      <c r="D32" s="97" t="s">
        <v>2</v>
      </c>
      <c r="E32" s="97" t="s">
        <v>3</v>
      </c>
      <c r="F32" s="97" t="s">
        <v>2</v>
      </c>
      <c r="G32" s="97" t="s">
        <v>3</v>
      </c>
      <c r="H32" s="97" t="s">
        <v>2</v>
      </c>
      <c r="I32" s="97"/>
      <c r="J32" s="97" t="s">
        <v>2</v>
      </c>
      <c r="K32" s="97" t="s">
        <v>3</v>
      </c>
      <c r="L32" s="97" t="s">
        <v>2</v>
      </c>
      <c r="M32" s="97" t="s">
        <v>3</v>
      </c>
      <c r="N32" s="97" t="s">
        <v>2</v>
      </c>
      <c r="O32" s="97"/>
      <c r="P32" s="97" t="s">
        <v>2</v>
      </c>
      <c r="Q32" s="97" t="s">
        <v>3</v>
      </c>
      <c r="R32" s="97" t="s">
        <v>2</v>
      </c>
      <c r="S32" s="97" t="s">
        <v>3</v>
      </c>
      <c r="T32" s="114" t="s">
        <v>2</v>
      </c>
    </row>
    <row r="33" spans="2:20" s="95" customFormat="1" x14ac:dyDescent="0.25">
      <c r="B33" s="113" t="s">
        <v>28</v>
      </c>
      <c r="D33" s="115">
        <v>0.01</v>
      </c>
      <c r="E33" s="115">
        <v>0</v>
      </c>
      <c r="F33" s="99">
        <v>2919627.1999999997</v>
      </c>
      <c r="G33" s="99">
        <v>434696.57961052092</v>
      </c>
      <c r="H33" s="100">
        <f>D33/F33</f>
        <v>3.4250948203250065E-9</v>
      </c>
      <c r="I33" s="99"/>
      <c r="J33" s="115">
        <v>0.01</v>
      </c>
      <c r="K33" s="115">
        <v>0</v>
      </c>
      <c r="L33" s="99">
        <v>2939584.8000000003</v>
      </c>
      <c r="M33" s="99">
        <v>274037.18890700315</v>
      </c>
      <c r="N33" s="100">
        <f>J33/L33</f>
        <v>3.4018409674726852E-9</v>
      </c>
      <c r="P33" s="115">
        <v>0.01</v>
      </c>
      <c r="Q33" s="115">
        <v>0</v>
      </c>
      <c r="R33" s="99">
        <v>2250916.3000000003</v>
      </c>
      <c r="S33" s="99">
        <v>470919.69377159374</v>
      </c>
      <c r="T33" s="124">
        <f>P33/R33</f>
        <v>4.4426352059381327E-9</v>
      </c>
    </row>
    <row r="34" spans="2:20" s="95" customFormat="1" x14ac:dyDescent="0.25">
      <c r="B34" s="113" t="s">
        <v>29</v>
      </c>
      <c r="D34" s="115">
        <v>0.01</v>
      </c>
      <c r="E34" s="115">
        <v>0</v>
      </c>
      <c r="F34" s="99">
        <v>3205467.3000000003</v>
      </c>
      <c r="G34" s="99">
        <v>577149.90282332932</v>
      </c>
      <c r="H34" s="100">
        <f>D34/F34</f>
        <v>3.1196699464068778E-9</v>
      </c>
      <c r="I34" s="99"/>
      <c r="J34" s="115">
        <v>0.01</v>
      </c>
      <c r="K34" s="115">
        <v>0</v>
      </c>
      <c r="L34" s="99">
        <v>3278404.4500000007</v>
      </c>
      <c r="M34" s="99">
        <v>748224.52282039425</v>
      </c>
      <c r="N34" s="100">
        <f>J34/L34</f>
        <v>3.0502642832857299E-9</v>
      </c>
      <c r="P34" s="115">
        <v>0.01</v>
      </c>
      <c r="Q34" s="115">
        <v>0</v>
      </c>
      <c r="R34" s="99">
        <v>2515788.8000000003</v>
      </c>
      <c r="S34" s="99">
        <v>141611.55046341545</v>
      </c>
      <c r="T34" s="124">
        <f>P34/R34</f>
        <v>3.97489646189696E-9</v>
      </c>
    </row>
    <row r="35" spans="2:20" s="95" customFormat="1" x14ac:dyDescent="0.25">
      <c r="B35" s="113" t="s">
        <v>30</v>
      </c>
      <c r="D35" s="115">
        <v>0.01</v>
      </c>
      <c r="E35" s="115">
        <v>0</v>
      </c>
      <c r="F35" s="99">
        <v>2823217.65</v>
      </c>
      <c r="G35" s="99">
        <v>153179.00011307048</v>
      </c>
      <c r="H35" s="100">
        <f>D35/F35</f>
        <v>3.5420577651885963E-9</v>
      </c>
      <c r="I35" s="99"/>
      <c r="J35" s="115">
        <v>0.01</v>
      </c>
      <c r="K35" s="115">
        <v>0</v>
      </c>
      <c r="L35" s="99">
        <v>2918859.6</v>
      </c>
      <c r="M35" s="99">
        <v>229334.94136646515</v>
      </c>
      <c r="N35" s="100">
        <f>J35/L35</f>
        <v>3.4259955497688206E-9</v>
      </c>
      <c r="P35" s="115">
        <v>0.01</v>
      </c>
      <c r="Q35" s="115">
        <v>0</v>
      </c>
      <c r="R35" s="99">
        <v>2410965.9499999997</v>
      </c>
      <c r="S35" s="99">
        <v>208154.46705723731</v>
      </c>
      <c r="T35" s="124">
        <f>P35/R35</f>
        <v>4.1477151512654097E-9</v>
      </c>
    </row>
    <row r="36" spans="2:20" s="95" customFormat="1" x14ac:dyDescent="0.25">
      <c r="B36" s="113" t="s">
        <v>31</v>
      </c>
      <c r="D36" s="115">
        <v>0.49061918786654996</v>
      </c>
      <c r="E36" s="115">
        <v>9.5883070753405561E-2</v>
      </c>
      <c r="F36" s="99">
        <v>4066931.6500000004</v>
      </c>
      <c r="G36" s="99">
        <v>79074.124755810422</v>
      </c>
      <c r="H36" s="100">
        <f>D36/F36</f>
        <v>1.2063620195499226E-7</v>
      </c>
      <c r="I36" s="99"/>
      <c r="J36" s="115">
        <v>0.01</v>
      </c>
      <c r="K36" s="115">
        <v>0</v>
      </c>
      <c r="L36" s="99">
        <v>4382475.8500000006</v>
      </c>
      <c r="M36" s="99">
        <v>506121.36572177766</v>
      </c>
      <c r="N36" s="100">
        <f>J36/L36</f>
        <v>2.2818151981373721E-9</v>
      </c>
      <c r="P36" s="115">
        <v>0.01</v>
      </c>
      <c r="Q36" s="115">
        <v>0</v>
      </c>
      <c r="R36" s="99">
        <v>3950433.1999999997</v>
      </c>
      <c r="S36" s="99">
        <v>79331.120587273123</v>
      </c>
      <c r="T36" s="124">
        <f>P36/R36</f>
        <v>2.5313679522539455E-9</v>
      </c>
    </row>
    <row r="37" spans="2:20" s="95" customFormat="1" x14ac:dyDescent="0.25">
      <c r="B37" s="113" t="s">
        <v>32</v>
      </c>
      <c r="D37" s="115">
        <v>1.9911656724531246</v>
      </c>
      <c r="E37" s="115">
        <v>1.024539446051252</v>
      </c>
      <c r="F37" s="99">
        <v>4998389</v>
      </c>
      <c r="G37" s="99">
        <v>658514.32817495987</v>
      </c>
      <c r="H37" s="100">
        <f>D37/F37</f>
        <v>3.9836148656159504E-7</v>
      </c>
      <c r="I37" s="99"/>
      <c r="J37" s="115">
        <v>3.0804029512799165</v>
      </c>
      <c r="K37" s="115">
        <v>1.9808166428119764</v>
      </c>
      <c r="L37" s="99">
        <v>4704473.95</v>
      </c>
      <c r="M37" s="99">
        <v>971340.55628137127</v>
      </c>
      <c r="N37" s="101">
        <f>J37/L37</f>
        <v>6.5478159386554072E-7</v>
      </c>
      <c r="P37" s="115">
        <v>0.01</v>
      </c>
      <c r="Q37" s="115">
        <v>0</v>
      </c>
      <c r="R37" s="99">
        <v>5533098.1499999994</v>
      </c>
      <c r="S37" s="99">
        <v>820648.7375934521</v>
      </c>
      <c r="T37" s="124">
        <f>P37/R37</f>
        <v>1.8073057315999359E-9</v>
      </c>
    </row>
    <row r="38" spans="2:20" s="95" customFormat="1" x14ac:dyDescent="0.25">
      <c r="B38" s="113" t="s">
        <v>33</v>
      </c>
      <c r="D38" s="115">
        <v>2.5998959186444215</v>
      </c>
      <c r="E38" s="115">
        <v>0.49689937067028578</v>
      </c>
      <c r="F38" s="99">
        <v>3328197.4500000007</v>
      </c>
      <c r="G38" s="99">
        <v>2065130.2456240701</v>
      </c>
      <c r="H38" s="100">
        <f>D38/F38</f>
        <v>7.8117237865332212E-7</v>
      </c>
      <c r="I38" s="99"/>
      <c r="J38" s="115">
        <v>5.5365555409403981</v>
      </c>
      <c r="K38" s="115">
        <v>1.5070135641160627</v>
      </c>
      <c r="L38" s="99">
        <v>1829317.05</v>
      </c>
      <c r="M38" s="99">
        <v>980034.45739615569</v>
      </c>
      <c r="N38" s="101">
        <f>J38/L38</f>
        <v>3.0265696921921754E-6</v>
      </c>
      <c r="P38" s="115">
        <v>0.01</v>
      </c>
      <c r="Q38" s="115">
        <v>0</v>
      </c>
      <c r="R38" s="99">
        <v>6185790.4500000002</v>
      </c>
      <c r="S38" s="99">
        <v>655418.07030014985</v>
      </c>
      <c r="T38" s="124">
        <f>P38/R38</f>
        <v>1.6166082703302697E-9</v>
      </c>
    </row>
    <row r="39" spans="2:20" x14ac:dyDescent="0.25">
      <c r="B39" s="111">
        <v>96</v>
      </c>
      <c r="C39" s="95"/>
      <c r="D39" s="115">
        <v>2.9086805700056555</v>
      </c>
      <c r="E39" s="115">
        <v>1.2202641060803721</v>
      </c>
      <c r="F39" s="95">
        <v>1174236.0999999999</v>
      </c>
      <c r="G39" s="95">
        <v>893325.29551912274</v>
      </c>
      <c r="H39" s="101">
        <f>D39/F39</f>
        <v>2.4770832458699368E-6</v>
      </c>
      <c r="I39" s="95"/>
      <c r="J39" s="115">
        <v>7.8486551966909088</v>
      </c>
      <c r="K39" s="115">
        <v>3.6125462418997341</v>
      </c>
      <c r="L39" s="95">
        <v>210595.1</v>
      </c>
      <c r="M39" s="95">
        <v>101250.99015208441</v>
      </c>
      <c r="N39" s="101">
        <f>J39/L39</f>
        <v>3.7268935491333408E-5</v>
      </c>
      <c r="O39" s="95"/>
      <c r="P39" s="115">
        <v>0.01</v>
      </c>
      <c r="Q39" s="115">
        <v>0</v>
      </c>
      <c r="R39" s="99">
        <v>7215374.3500000006</v>
      </c>
      <c r="S39" s="99">
        <v>572223.06418683217</v>
      </c>
      <c r="T39" s="124">
        <f>P39/R39</f>
        <v>1.3859294771032912E-9</v>
      </c>
    </row>
    <row r="40" spans="2:20" x14ac:dyDescent="0.25">
      <c r="B40" s="117">
        <v>120</v>
      </c>
      <c r="C40" s="118"/>
      <c r="D40" s="119">
        <v>3.4598006976680247</v>
      </c>
      <c r="E40" s="119">
        <v>1.9909088183725361</v>
      </c>
      <c r="F40" s="118">
        <v>300187.14999999997</v>
      </c>
      <c r="G40" s="118">
        <v>223310.72985567115</v>
      </c>
      <c r="H40" s="120">
        <f>D40/F40</f>
        <v>1.1525479014235037E-5</v>
      </c>
      <c r="I40" s="118"/>
      <c r="J40" s="119">
        <v>8.4299682745510172</v>
      </c>
      <c r="K40" s="119">
        <v>2.351765490862133</v>
      </c>
      <c r="L40" s="118">
        <v>160357.69999999998</v>
      </c>
      <c r="M40" s="118">
        <v>77740.294260103663</v>
      </c>
      <c r="N40" s="120">
        <f>J40/L40</f>
        <v>5.256977541178888E-5</v>
      </c>
      <c r="O40" s="118"/>
      <c r="P40" s="119">
        <v>0.01</v>
      </c>
      <c r="Q40" s="119">
        <v>0</v>
      </c>
      <c r="R40" s="121">
        <v>8739853.2000000011</v>
      </c>
      <c r="S40" s="121">
        <v>1145103.1504499388</v>
      </c>
      <c r="T40" s="125">
        <f>P40/R40</f>
        <v>1.1441839778269959E-9</v>
      </c>
    </row>
    <row r="42" spans="2:20" x14ac:dyDescent="0.25">
      <c r="B42" s="107"/>
      <c r="C42" s="108"/>
      <c r="D42" s="109" t="s">
        <v>57</v>
      </c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10"/>
    </row>
    <row r="43" spans="2:20" s="95" customFormat="1" x14ac:dyDescent="0.25">
      <c r="B43" s="111" t="s">
        <v>20</v>
      </c>
      <c r="D43" s="97" t="s">
        <v>8</v>
      </c>
      <c r="E43" s="97"/>
      <c r="F43" s="97"/>
      <c r="G43" s="97"/>
      <c r="H43" s="97"/>
      <c r="I43" s="97"/>
      <c r="J43" s="97" t="s">
        <v>9</v>
      </c>
      <c r="K43" s="97"/>
      <c r="L43" s="97"/>
      <c r="M43" s="97"/>
      <c r="N43" s="97"/>
      <c r="O43" s="97"/>
      <c r="P43" s="97" t="s">
        <v>6</v>
      </c>
      <c r="T43" s="112"/>
    </row>
    <row r="44" spans="2:20" s="95" customFormat="1" x14ac:dyDescent="0.25">
      <c r="B44" s="113"/>
      <c r="D44" s="97" t="s">
        <v>26</v>
      </c>
      <c r="E44" s="97"/>
      <c r="F44" s="97" t="s">
        <v>12</v>
      </c>
      <c r="G44" s="97"/>
      <c r="H44" s="97" t="s">
        <v>27</v>
      </c>
      <c r="I44" s="97"/>
      <c r="J44" s="97" t="s">
        <v>26</v>
      </c>
      <c r="K44" s="97"/>
      <c r="L44" s="97" t="s">
        <v>12</v>
      </c>
      <c r="M44" s="97"/>
      <c r="N44" s="97" t="s">
        <v>27</v>
      </c>
      <c r="O44" s="97"/>
      <c r="P44" s="97" t="s">
        <v>26</v>
      </c>
      <c r="Q44" s="97"/>
      <c r="R44" s="97" t="s">
        <v>12</v>
      </c>
      <c r="S44" s="97"/>
      <c r="T44" s="114" t="s">
        <v>27</v>
      </c>
    </row>
    <row r="45" spans="2:20" s="95" customFormat="1" x14ac:dyDescent="0.25">
      <c r="B45" s="113"/>
      <c r="D45" s="97" t="s">
        <v>2</v>
      </c>
      <c r="E45" s="97" t="s">
        <v>3</v>
      </c>
      <c r="F45" s="97" t="s">
        <v>2</v>
      </c>
      <c r="G45" s="97" t="s">
        <v>3</v>
      </c>
      <c r="H45" s="97" t="s">
        <v>2</v>
      </c>
      <c r="I45" s="97"/>
      <c r="J45" s="97" t="s">
        <v>2</v>
      </c>
      <c r="K45" s="97" t="s">
        <v>3</v>
      </c>
      <c r="L45" s="97" t="s">
        <v>2</v>
      </c>
      <c r="M45" s="97" t="s">
        <v>3</v>
      </c>
      <c r="N45" s="97" t="s">
        <v>2</v>
      </c>
      <c r="O45" s="97"/>
      <c r="P45" s="97" t="s">
        <v>2</v>
      </c>
      <c r="Q45" s="97" t="s">
        <v>3</v>
      </c>
      <c r="R45" s="97" t="s">
        <v>2</v>
      </c>
      <c r="S45" s="97" t="s">
        <v>3</v>
      </c>
      <c r="T45" s="114" t="s">
        <v>2</v>
      </c>
    </row>
    <row r="46" spans="2:20" s="95" customFormat="1" x14ac:dyDescent="0.25">
      <c r="B46" s="113" t="s">
        <v>28</v>
      </c>
      <c r="D46" s="115">
        <v>0.01</v>
      </c>
      <c r="E46" s="115">
        <v>0</v>
      </c>
      <c r="F46" s="99">
        <v>2919627.1999999997</v>
      </c>
      <c r="G46" s="99">
        <v>434696.57961052092</v>
      </c>
      <c r="H46" s="100">
        <f>D46/F46</f>
        <v>3.4250948203250065E-9</v>
      </c>
      <c r="I46" s="99"/>
      <c r="J46" s="115">
        <v>0.01</v>
      </c>
      <c r="K46" s="115">
        <v>0</v>
      </c>
      <c r="L46" s="99">
        <v>2939584.8000000003</v>
      </c>
      <c r="M46" s="99">
        <v>274037.18890700315</v>
      </c>
      <c r="N46" s="100">
        <f>J46/L46</f>
        <v>3.4018409674726852E-9</v>
      </c>
      <c r="P46" s="115">
        <v>0.01</v>
      </c>
      <c r="Q46" s="115">
        <v>0</v>
      </c>
      <c r="R46" s="99">
        <v>2250916.3000000003</v>
      </c>
      <c r="S46" s="99">
        <v>470919.69377159374</v>
      </c>
      <c r="T46" s="124">
        <f>P46/R46</f>
        <v>4.4426352059381327E-9</v>
      </c>
    </row>
    <row r="47" spans="2:20" s="95" customFormat="1" x14ac:dyDescent="0.25">
      <c r="B47" s="113" t="s">
        <v>29</v>
      </c>
      <c r="D47" s="115">
        <v>0.01</v>
      </c>
      <c r="E47" s="115">
        <v>0</v>
      </c>
      <c r="F47" s="99">
        <v>3205467.3000000003</v>
      </c>
      <c r="G47" s="99">
        <v>577149.90282332932</v>
      </c>
      <c r="H47" s="100">
        <f>D47/F47</f>
        <v>3.1196699464068778E-9</v>
      </c>
      <c r="I47" s="99"/>
      <c r="J47" s="115">
        <v>0.01</v>
      </c>
      <c r="K47" s="115">
        <v>0</v>
      </c>
      <c r="L47" s="99">
        <v>3278404.4500000007</v>
      </c>
      <c r="M47" s="99">
        <v>748224.52282039425</v>
      </c>
      <c r="N47" s="100">
        <f>J47/L47</f>
        <v>3.0502642832857299E-9</v>
      </c>
      <c r="P47" s="115">
        <v>0.01</v>
      </c>
      <c r="Q47" s="115">
        <v>0</v>
      </c>
      <c r="R47" s="99">
        <v>2515788.8000000003</v>
      </c>
      <c r="S47" s="99">
        <v>141611.55046341545</v>
      </c>
      <c r="T47" s="124">
        <f>P47/R47</f>
        <v>3.97489646189696E-9</v>
      </c>
    </row>
    <row r="48" spans="2:20" s="95" customFormat="1" x14ac:dyDescent="0.25">
      <c r="B48" s="113" t="s">
        <v>30</v>
      </c>
      <c r="D48" s="115">
        <v>0.01</v>
      </c>
      <c r="E48" s="115">
        <v>0</v>
      </c>
      <c r="F48" s="99">
        <v>2823217.65</v>
      </c>
      <c r="G48" s="99">
        <v>153179.00011307048</v>
      </c>
      <c r="H48" s="100">
        <f>D48/F48</f>
        <v>3.5420577651885963E-9</v>
      </c>
      <c r="I48" s="99"/>
      <c r="J48" s="115">
        <v>0.01</v>
      </c>
      <c r="K48" s="115">
        <v>0</v>
      </c>
      <c r="L48" s="99">
        <v>2918859.6</v>
      </c>
      <c r="M48" s="99">
        <v>229334.94136646515</v>
      </c>
      <c r="N48" s="100">
        <f>J48/L48</f>
        <v>3.4259955497688206E-9</v>
      </c>
      <c r="P48" s="115">
        <v>0.01</v>
      </c>
      <c r="Q48" s="115">
        <v>0</v>
      </c>
      <c r="R48" s="99">
        <v>2410965.9499999997</v>
      </c>
      <c r="S48" s="99">
        <v>208154.46705723731</v>
      </c>
      <c r="T48" s="124">
        <f>P48/R48</f>
        <v>4.1477151512654097E-9</v>
      </c>
    </row>
    <row r="49" spans="2:20" s="95" customFormat="1" x14ac:dyDescent="0.25">
      <c r="B49" s="113" t="s">
        <v>31</v>
      </c>
      <c r="D49" s="115">
        <v>1.344580484121525</v>
      </c>
      <c r="E49" s="115">
        <v>0.51565455419497097</v>
      </c>
      <c r="F49" s="99">
        <v>4066931.6500000004</v>
      </c>
      <c r="G49" s="99">
        <v>79074.124755810422</v>
      </c>
      <c r="H49" s="100">
        <f>D49/F49</f>
        <v>3.3061300258673512E-7</v>
      </c>
      <c r="I49" s="99"/>
      <c r="J49" s="115">
        <v>0.01</v>
      </c>
      <c r="K49" s="115">
        <v>0</v>
      </c>
      <c r="L49" s="99">
        <v>4382475.8500000006</v>
      </c>
      <c r="M49" s="99">
        <v>506121.36572177766</v>
      </c>
      <c r="N49" s="100">
        <f>J49/L49</f>
        <v>2.2818151981373721E-9</v>
      </c>
      <c r="P49" s="115">
        <v>0.01</v>
      </c>
      <c r="Q49" s="115">
        <v>0</v>
      </c>
      <c r="R49" s="99">
        <v>3950433.1999999997</v>
      </c>
      <c r="S49" s="99">
        <v>79331.120587273123</v>
      </c>
      <c r="T49" s="124">
        <f>P49/R49</f>
        <v>2.5313679522539455E-9</v>
      </c>
    </row>
    <row r="50" spans="2:20" s="95" customFormat="1" x14ac:dyDescent="0.25">
      <c r="B50" s="113" t="s">
        <v>32</v>
      </c>
      <c r="D50" s="115">
        <v>11.545634376182553</v>
      </c>
      <c r="E50" s="115">
        <v>9.3745322440231131</v>
      </c>
      <c r="F50" s="99">
        <v>4998389</v>
      </c>
      <c r="G50" s="99">
        <v>658514.32817495987</v>
      </c>
      <c r="H50" s="100">
        <f>D50/F50</f>
        <v>2.3098711157099924E-6</v>
      </c>
      <c r="I50" s="99"/>
      <c r="J50" s="115">
        <v>12.260061000475105</v>
      </c>
      <c r="K50" s="115">
        <v>4.5145952704060903</v>
      </c>
      <c r="L50" s="99">
        <v>4704473.95</v>
      </c>
      <c r="M50" s="99">
        <v>971340.55628137127</v>
      </c>
      <c r="N50" s="101">
        <f>J50/L50</f>
        <v>2.6060429137831881E-6</v>
      </c>
      <c r="P50" s="115">
        <v>0.01</v>
      </c>
      <c r="Q50" s="115">
        <v>0</v>
      </c>
      <c r="R50" s="99">
        <v>5533098.1499999994</v>
      </c>
      <c r="S50" s="99">
        <v>820648.7375934521</v>
      </c>
      <c r="T50" s="124">
        <f>P50/R50</f>
        <v>1.8073057315999359E-9</v>
      </c>
    </row>
    <row r="51" spans="2:20" s="95" customFormat="1" x14ac:dyDescent="0.25">
      <c r="B51" s="113" t="s">
        <v>33</v>
      </c>
      <c r="D51" s="115">
        <v>19.551540552563193</v>
      </c>
      <c r="E51" s="115">
        <v>5.5176642072041266</v>
      </c>
      <c r="F51" s="99">
        <v>3328197.4500000007</v>
      </c>
      <c r="G51" s="99">
        <v>2065130.2456240701</v>
      </c>
      <c r="H51" s="100">
        <f>D51/F51</f>
        <v>5.8745134104237684E-6</v>
      </c>
      <c r="I51" s="99"/>
      <c r="J51" s="115">
        <v>30.94252434864045</v>
      </c>
      <c r="K51" s="115">
        <v>9.7756511747024319</v>
      </c>
      <c r="L51" s="99">
        <v>1829317.05</v>
      </c>
      <c r="M51" s="99">
        <v>980034.45739615569</v>
      </c>
      <c r="N51" s="101">
        <f>J51/L51</f>
        <v>1.6914795796956274E-5</v>
      </c>
      <c r="P51" s="115">
        <v>0.01</v>
      </c>
      <c r="Q51" s="115">
        <v>0</v>
      </c>
      <c r="R51" s="99">
        <v>6185790.4500000002</v>
      </c>
      <c r="S51" s="99">
        <v>655418.07030014985</v>
      </c>
      <c r="T51" s="124">
        <f>P51/R51</f>
        <v>1.6166082703302697E-9</v>
      </c>
    </row>
    <row r="52" spans="2:20" x14ac:dyDescent="0.25">
      <c r="B52" s="111">
        <v>96</v>
      </c>
      <c r="C52" s="95"/>
      <c r="D52" s="115">
        <v>22.192355898490067</v>
      </c>
      <c r="E52" s="115">
        <v>4.1465196553436554</v>
      </c>
      <c r="F52" s="95">
        <v>1174236.0999999999</v>
      </c>
      <c r="G52" s="95">
        <v>893325.29551912274</v>
      </c>
      <c r="H52" s="101">
        <f>D52/F52</f>
        <v>1.8899398424635447E-5</v>
      </c>
      <c r="I52" s="95"/>
      <c r="J52" s="115">
        <v>28.438372454736129</v>
      </c>
      <c r="K52" s="115">
        <v>5.0568688136752442</v>
      </c>
      <c r="L52" s="95">
        <v>210595.1</v>
      </c>
      <c r="M52" s="95">
        <v>101250.99015208441</v>
      </c>
      <c r="N52" s="101">
        <f>J52/L52</f>
        <v>1.3503814882082313E-4</v>
      </c>
      <c r="O52" s="95"/>
      <c r="P52" s="115">
        <v>0.01</v>
      </c>
      <c r="Q52" s="115">
        <v>0</v>
      </c>
      <c r="R52" s="99">
        <v>7215374.3500000006</v>
      </c>
      <c r="S52" s="99">
        <v>572223.06418683217</v>
      </c>
      <c r="T52" s="124">
        <f>P52/R52</f>
        <v>1.3859294771032912E-9</v>
      </c>
    </row>
    <row r="53" spans="2:20" x14ac:dyDescent="0.25">
      <c r="B53" s="117">
        <v>120</v>
      </c>
      <c r="C53" s="118"/>
      <c r="D53" s="119">
        <v>21.727239645660664</v>
      </c>
      <c r="E53" s="119">
        <v>4.3922349879424081</v>
      </c>
      <c r="F53" s="118">
        <v>300187.14999999997</v>
      </c>
      <c r="G53" s="118">
        <v>223310.72985567115</v>
      </c>
      <c r="H53" s="120">
        <f>D53/F53</f>
        <v>7.2378979732012739E-5</v>
      </c>
      <c r="I53" s="118"/>
      <c r="J53" s="119">
        <v>33.736784104229592</v>
      </c>
      <c r="K53" s="119">
        <v>7.4514920252874823</v>
      </c>
      <c r="L53" s="118">
        <v>160357.69999999998</v>
      </c>
      <c r="M53" s="118">
        <v>77740.294260103663</v>
      </c>
      <c r="N53" s="120">
        <f>J53/L53</f>
        <v>2.1038455967022223E-4</v>
      </c>
      <c r="O53" s="118"/>
      <c r="P53" s="119">
        <v>0.01</v>
      </c>
      <c r="Q53" s="119">
        <v>0</v>
      </c>
      <c r="R53" s="121">
        <v>8739853.2000000011</v>
      </c>
      <c r="S53" s="121">
        <v>1145103.1504499388</v>
      </c>
      <c r="T53" s="125">
        <f>P53/R53</f>
        <v>1.1441839778269959E-9</v>
      </c>
    </row>
    <row r="55" spans="2:20" x14ac:dyDescent="0.25">
      <c r="B55" s="107"/>
      <c r="C55" s="108"/>
      <c r="D55" s="109" t="s">
        <v>58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10"/>
    </row>
    <row r="56" spans="2:20" s="95" customFormat="1" x14ac:dyDescent="0.25">
      <c r="B56" s="111" t="s">
        <v>20</v>
      </c>
      <c r="D56" s="97" t="s">
        <v>8</v>
      </c>
      <c r="E56" s="97"/>
      <c r="F56" s="97"/>
      <c r="G56" s="97"/>
      <c r="H56" s="97"/>
      <c r="I56" s="97"/>
      <c r="J56" s="97" t="s">
        <v>9</v>
      </c>
      <c r="K56" s="97"/>
      <c r="L56" s="97"/>
      <c r="M56" s="97"/>
      <c r="N56" s="97"/>
      <c r="O56" s="97"/>
      <c r="P56" s="97" t="s">
        <v>6</v>
      </c>
      <c r="T56" s="112"/>
    </row>
    <row r="57" spans="2:20" s="95" customFormat="1" x14ac:dyDescent="0.25">
      <c r="B57" s="113"/>
      <c r="D57" s="97" t="s">
        <v>26</v>
      </c>
      <c r="E57" s="97"/>
      <c r="F57" s="97" t="s">
        <v>12</v>
      </c>
      <c r="G57" s="97"/>
      <c r="H57" s="97" t="s">
        <v>27</v>
      </c>
      <c r="I57" s="97"/>
      <c r="J57" s="97" t="s">
        <v>26</v>
      </c>
      <c r="K57" s="97"/>
      <c r="L57" s="97" t="s">
        <v>12</v>
      </c>
      <c r="M57" s="97"/>
      <c r="N57" s="97" t="s">
        <v>27</v>
      </c>
      <c r="O57" s="97"/>
      <c r="P57" s="97" t="s">
        <v>26</v>
      </c>
      <c r="Q57" s="97"/>
      <c r="R57" s="97" t="s">
        <v>12</v>
      </c>
      <c r="S57" s="97"/>
      <c r="T57" s="114" t="s">
        <v>27</v>
      </c>
    </row>
    <row r="58" spans="2:20" s="95" customFormat="1" x14ac:dyDescent="0.25">
      <c r="B58" s="113"/>
      <c r="D58" s="97" t="s">
        <v>2</v>
      </c>
      <c r="E58" s="97" t="s">
        <v>3</v>
      </c>
      <c r="F58" s="97" t="s">
        <v>2</v>
      </c>
      <c r="G58" s="97" t="s">
        <v>3</v>
      </c>
      <c r="H58" s="97" t="s">
        <v>2</v>
      </c>
      <c r="I58" s="97"/>
      <c r="J58" s="97" t="s">
        <v>2</v>
      </c>
      <c r="K58" s="97" t="s">
        <v>3</v>
      </c>
      <c r="L58" s="97" t="s">
        <v>2</v>
      </c>
      <c r="M58" s="97" t="s">
        <v>3</v>
      </c>
      <c r="N58" s="97" t="s">
        <v>2</v>
      </c>
      <c r="O58" s="97"/>
      <c r="P58" s="97" t="s">
        <v>2</v>
      </c>
      <c r="Q58" s="97" t="s">
        <v>3</v>
      </c>
      <c r="R58" s="97" t="s">
        <v>2</v>
      </c>
      <c r="S58" s="97" t="s">
        <v>3</v>
      </c>
      <c r="T58" s="114" t="s">
        <v>2</v>
      </c>
    </row>
    <row r="59" spans="2:20" s="95" customFormat="1" x14ac:dyDescent="0.25">
      <c r="B59" s="113" t="s">
        <v>28</v>
      </c>
      <c r="D59" s="115">
        <v>0.01</v>
      </c>
      <c r="E59" s="98">
        <v>0</v>
      </c>
      <c r="F59" s="99">
        <v>2919627.1999999997</v>
      </c>
      <c r="G59" s="99">
        <v>434696.57961052092</v>
      </c>
      <c r="H59" s="100">
        <f>D59/F59</f>
        <v>3.4250948203250065E-9</v>
      </c>
      <c r="I59" s="99"/>
      <c r="J59" s="115">
        <v>0.01</v>
      </c>
      <c r="K59" s="98">
        <v>0</v>
      </c>
      <c r="L59" s="99">
        <v>2939584.8000000003</v>
      </c>
      <c r="M59" s="99">
        <v>274037.18890700315</v>
      </c>
      <c r="N59" s="100">
        <f>J59/L59</f>
        <v>3.4018409674726852E-9</v>
      </c>
      <c r="P59" s="115">
        <v>0.01</v>
      </c>
      <c r="Q59" s="115">
        <v>0</v>
      </c>
      <c r="R59" s="99">
        <v>2250916.3000000003</v>
      </c>
      <c r="S59" s="99">
        <v>470919.69377159374</v>
      </c>
      <c r="T59" s="124">
        <f>P59/R59</f>
        <v>4.4426352059381327E-9</v>
      </c>
    </row>
    <row r="60" spans="2:20" s="95" customFormat="1" x14ac:dyDescent="0.25">
      <c r="B60" s="113" t="s">
        <v>29</v>
      </c>
      <c r="D60" s="115">
        <v>0.01</v>
      </c>
      <c r="E60" s="98">
        <v>0</v>
      </c>
      <c r="F60" s="99">
        <v>3205467.3000000003</v>
      </c>
      <c r="G60" s="99">
        <v>577149.90282332932</v>
      </c>
      <c r="H60" s="100">
        <f>D60/F60</f>
        <v>3.1196699464068778E-9</v>
      </c>
      <c r="I60" s="99"/>
      <c r="J60" s="115">
        <v>0.01</v>
      </c>
      <c r="K60" s="98">
        <v>0</v>
      </c>
      <c r="L60" s="99">
        <v>3278404.4500000007</v>
      </c>
      <c r="M60" s="99">
        <v>748224.52282039425</v>
      </c>
      <c r="N60" s="100">
        <f>J60/L60</f>
        <v>3.0502642832857299E-9</v>
      </c>
      <c r="P60" s="115">
        <v>0.01</v>
      </c>
      <c r="Q60" s="115">
        <v>0</v>
      </c>
      <c r="R60" s="99">
        <v>2515788.8000000003</v>
      </c>
      <c r="S60" s="99">
        <v>141611.55046341545</v>
      </c>
      <c r="T60" s="124">
        <f>P60/R60</f>
        <v>3.97489646189696E-9</v>
      </c>
    </row>
    <row r="61" spans="2:20" s="95" customFormat="1" x14ac:dyDescent="0.25">
      <c r="B61" s="113" t="s">
        <v>30</v>
      </c>
      <c r="D61" s="115">
        <v>0.01</v>
      </c>
      <c r="E61" s="98">
        <v>0</v>
      </c>
      <c r="F61" s="99">
        <v>2823217.65</v>
      </c>
      <c r="G61" s="99">
        <v>153179.00011307048</v>
      </c>
      <c r="H61" s="100">
        <f>D61/F61</f>
        <v>3.5420577651885963E-9</v>
      </c>
      <c r="I61" s="99"/>
      <c r="J61" s="115">
        <v>0.01</v>
      </c>
      <c r="K61" s="98">
        <v>0</v>
      </c>
      <c r="L61" s="99">
        <v>2918859.6</v>
      </c>
      <c r="M61" s="99">
        <v>229334.94136646515</v>
      </c>
      <c r="N61" s="100">
        <f>J61/L61</f>
        <v>3.4259955497688206E-9</v>
      </c>
      <c r="P61" s="115">
        <v>0.01</v>
      </c>
      <c r="Q61" s="115">
        <v>0</v>
      </c>
      <c r="R61" s="99">
        <v>2410965.9499999997</v>
      </c>
      <c r="S61" s="99">
        <v>208154.46705723731</v>
      </c>
      <c r="T61" s="124">
        <f>P61/R61</f>
        <v>4.1477151512654097E-9</v>
      </c>
    </row>
    <row r="62" spans="2:20" s="95" customFormat="1" x14ac:dyDescent="0.25">
      <c r="B62" s="113" t="s">
        <v>31</v>
      </c>
      <c r="D62" s="115">
        <v>0.01</v>
      </c>
      <c r="E62" s="98">
        <v>0</v>
      </c>
      <c r="F62" s="99">
        <v>4066931.6500000004</v>
      </c>
      <c r="G62" s="99">
        <v>79074.124755810422</v>
      </c>
      <c r="H62" s="100">
        <f>D62/F62</f>
        <v>2.4588561747773655E-9</v>
      </c>
      <c r="I62" s="99"/>
      <c r="J62" s="115">
        <v>0.01</v>
      </c>
      <c r="K62" s="98">
        <v>0</v>
      </c>
      <c r="L62" s="99">
        <v>4382475.8500000006</v>
      </c>
      <c r="M62" s="99">
        <v>506121.36572177766</v>
      </c>
      <c r="N62" s="100">
        <f>J62/L62</f>
        <v>2.2818151981373721E-9</v>
      </c>
      <c r="P62" s="115">
        <v>0.01</v>
      </c>
      <c r="Q62" s="115">
        <v>0</v>
      </c>
      <c r="R62" s="99">
        <v>3950433.1999999997</v>
      </c>
      <c r="S62" s="99">
        <v>79331.120587273123</v>
      </c>
      <c r="T62" s="124">
        <f>P62/R62</f>
        <v>2.5313679522539455E-9</v>
      </c>
    </row>
    <row r="63" spans="2:20" s="95" customFormat="1" x14ac:dyDescent="0.25">
      <c r="B63" s="113" t="s">
        <v>32</v>
      </c>
      <c r="D63" s="98">
        <v>8.3681848937036261</v>
      </c>
      <c r="E63" s="98">
        <v>4.6789754606593101</v>
      </c>
      <c r="F63" s="99">
        <v>4998389</v>
      </c>
      <c r="G63" s="99">
        <v>658514.32817495987</v>
      </c>
      <c r="H63" s="100">
        <f>D63/F63</f>
        <v>1.674176398376282E-6</v>
      </c>
      <c r="I63" s="99"/>
      <c r="J63" s="98">
        <v>15.411948142521672</v>
      </c>
      <c r="K63" s="98">
        <v>6.1891953355876987</v>
      </c>
      <c r="L63" s="99">
        <v>4704473.95</v>
      </c>
      <c r="M63" s="99">
        <v>971340.55628137127</v>
      </c>
      <c r="N63" s="101">
        <f>J63/L63</f>
        <v>3.2760194458132073E-6</v>
      </c>
      <c r="P63" s="115">
        <v>0.01</v>
      </c>
      <c r="Q63" s="115">
        <v>0</v>
      </c>
      <c r="R63" s="99">
        <v>5533098.1499999994</v>
      </c>
      <c r="S63" s="99">
        <v>820648.7375934521</v>
      </c>
      <c r="T63" s="124">
        <f>P63/R63</f>
        <v>1.8073057315999359E-9</v>
      </c>
    </row>
    <row r="64" spans="2:20" s="95" customFormat="1" x14ac:dyDescent="0.25">
      <c r="B64" s="113" t="s">
        <v>33</v>
      </c>
      <c r="D64" s="98">
        <v>14.688831678893459</v>
      </c>
      <c r="E64" s="98">
        <v>3.2460240150181336</v>
      </c>
      <c r="F64" s="99">
        <v>3328197.4500000007</v>
      </c>
      <c r="G64" s="99">
        <v>2065130.2456240701</v>
      </c>
      <c r="H64" s="100">
        <f>D64/F64</f>
        <v>4.4134495923291615E-6</v>
      </c>
      <c r="I64" s="99"/>
      <c r="J64" s="98">
        <v>35.606477833101941</v>
      </c>
      <c r="K64" s="98">
        <v>8.6905136465555213</v>
      </c>
      <c r="L64" s="99">
        <v>1829317.05</v>
      </c>
      <c r="M64" s="99">
        <v>980034.45739615569</v>
      </c>
      <c r="N64" s="101">
        <f>J64/L64</f>
        <v>1.9464355745824345E-5</v>
      </c>
      <c r="P64" s="115">
        <v>0.01</v>
      </c>
      <c r="Q64" s="115">
        <v>0</v>
      </c>
      <c r="R64" s="99">
        <v>6185790.4500000002</v>
      </c>
      <c r="S64" s="99">
        <v>655418.07030014985</v>
      </c>
      <c r="T64" s="124">
        <f>P64/R64</f>
        <v>1.6166082703302697E-9</v>
      </c>
    </row>
    <row r="65" spans="2:20" x14ac:dyDescent="0.25">
      <c r="B65" s="111">
        <v>96</v>
      </c>
      <c r="C65" s="95"/>
      <c r="D65" s="98">
        <v>20.560362308548811</v>
      </c>
      <c r="E65" s="98">
        <v>1.4339977058614146</v>
      </c>
      <c r="F65" s="95">
        <v>1174236.0999999999</v>
      </c>
      <c r="G65" s="95">
        <v>893325.29551912274</v>
      </c>
      <c r="H65" s="101">
        <f>D65/F65</f>
        <v>1.7509564140081208E-5</v>
      </c>
      <c r="I65" s="95"/>
      <c r="J65" s="98">
        <v>31.382602699384563</v>
      </c>
      <c r="K65" s="98">
        <v>7.5799089356323455</v>
      </c>
      <c r="L65" s="95">
        <v>210595.1</v>
      </c>
      <c r="M65" s="95">
        <v>101250.99015208441</v>
      </c>
      <c r="N65" s="101">
        <f>J65/L65</f>
        <v>1.4901867469558676E-4</v>
      </c>
      <c r="O65" s="95"/>
      <c r="P65" s="115">
        <v>0.01</v>
      </c>
      <c r="Q65" s="115">
        <v>0</v>
      </c>
      <c r="R65" s="99">
        <v>7215374.3500000006</v>
      </c>
      <c r="S65" s="99">
        <v>572223.06418683217</v>
      </c>
      <c r="T65" s="124">
        <f>P65/R65</f>
        <v>1.3859294771032912E-9</v>
      </c>
    </row>
    <row r="66" spans="2:20" x14ac:dyDescent="0.25">
      <c r="B66" s="117">
        <v>120</v>
      </c>
      <c r="C66" s="118"/>
      <c r="D66" s="126">
        <v>20.299660257285549</v>
      </c>
      <c r="E66" s="126">
        <v>2.4867720553540957</v>
      </c>
      <c r="F66" s="118">
        <v>300187.14999999997</v>
      </c>
      <c r="G66" s="118">
        <v>223310.72985567115</v>
      </c>
      <c r="H66" s="120">
        <f>D66/F66</f>
        <v>6.7623348492050877E-5</v>
      </c>
      <c r="I66" s="118"/>
      <c r="J66" s="126">
        <v>35.933889682327241</v>
      </c>
      <c r="K66" s="126">
        <v>9.5073338443307183</v>
      </c>
      <c r="L66" s="118">
        <v>160357.69999999998</v>
      </c>
      <c r="M66" s="118">
        <v>77740.294260103663</v>
      </c>
      <c r="N66" s="120">
        <f>J66/L66</f>
        <v>2.2408583861159922E-4</v>
      </c>
      <c r="O66" s="118"/>
      <c r="P66" s="119">
        <v>0.01</v>
      </c>
      <c r="Q66" s="119">
        <v>0</v>
      </c>
      <c r="R66" s="121">
        <v>8739853.2000000011</v>
      </c>
      <c r="S66" s="121">
        <v>1145103.1504499388</v>
      </c>
      <c r="T66" s="125">
        <f>P66/R66</f>
        <v>1.1441839778269959E-9</v>
      </c>
    </row>
    <row r="68" spans="2:20" x14ac:dyDescent="0.25">
      <c r="B68" s="107"/>
      <c r="C68" s="108"/>
      <c r="D68" s="109" t="s">
        <v>59</v>
      </c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10"/>
    </row>
    <row r="69" spans="2:20" s="95" customFormat="1" x14ac:dyDescent="0.25">
      <c r="B69" s="111" t="s">
        <v>20</v>
      </c>
      <c r="D69" s="97" t="s">
        <v>8</v>
      </c>
      <c r="E69" s="97"/>
      <c r="F69" s="97"/>
      <c r="G69" s="97"/>
      <c r="H69" s="97"/>
      <c r="I69" s="97"/>
      <c r="J69" s="97" t="s">
        <v>9</v>
      </c>
      <c r="K69" s="97"/>
      <c r="L69" s="97"/>
      <c r="M69" s="97"/>
      <c r="N69" s="97"/>
      <c r="O69" s="97"/>
      <c r="P69" s="97" t="s">
        <v>6</v>
      </c>
      <c r="T69" s="112"/>
    </row>
    <row r="70" spans="2:20" s="95" customFormat="1" x14ac:dyDescent="0.25">
      <c r="B70" s="113"/>
      <c r="D70" s="97" t="s">
        <v>26</v>
      </c>
      <c r="E70" s="97"/>
      <c r="F70" s="97" t="s">
        <v>12</v>
      </c>
      <c r="G70" s="97"/>
      <c r="H70" s="97" t="s">
        <v>27</v>
      </c>
      <c r="I70" s="97"/>
      <c r="J70" s="97" t="s">
        <v>26</v>
      </c>
      <c r="K70" s="97"/>
      <c r="L70" s="97" t="s">
        <v>12</v>
      </c>
      <c r="M70" s="97"/>
      <c r="N70" s="97" t="s">
        <v>27</v>
      </c>
      <c r="O70" s="97"/>
      <c r="P70" s="97" t="s">
        <v>26</v>
      </c>
      <c r="Q70" s="97"/>
      <c r="R70" s="97" t="s">
        <v>12</v>
      </c>
      <c r="S70" s="97"/>
      <c r="T70" s="114" t="s">
        <v>27</v>
      </c>
    </row>
    <row r="71" spans="2:20" s="95" customFormat="1" x14ac:dyDescent="0.25">
      <c r="B71" s="113"/>
      <c r="D71" s="97" t="s">
        <v>2</v>
      </c>
      <c r="E71" s="97" t="s">
        <v>3</v>
      </c>
      <c r="F71" s="97" t="s">
        <v>2</v>
      </c>
      <c r="G71" s="97" t="s">
        <v>3</v>
      </c>
      <c r="H71" s="97" t="s">
        <v>2</v>
      </c>
      <c r="I71" s="97"/>
      <c r="J71" s="97" t="s">
        <v>2</v>
      </c>
      <c r="K71" s="97" t="s">
        <v>3</v>
      </c>
      <c r="L71" s="97" t="s">
        <v>2</v>
      </c>
      <c r="M71" s="97" t="s">
        <v>3</v>
      </c>
      <c r="N71" s="97" t="s">
        <v>2</v>
      </c>
      <c r="O71" s="97"/>
      <c r="P71" s="97" t="s">
        <v>2</v>
      </c>
      <c r="Q71" s="97" t="s">
        <v>3</v>
      </c>
      <c r="R71" s="97" t="s">
        <v>2</v>
      </c>
      <c r="S71" s="97" t="s">
        <v>3</v>
      </c>
      <c r="T71" s="114" t="s">
        <v>2</v>
      </c>
    </row>
    <row r="72" spans="2:20" s="95" customFormat="1" x14ac:dyDescent="0.25">
      <c r="B72" s="113" t="s">
        <v>28</v>
      </c>
      <c r="D72" s="115">
        <v>0.01</v>
      </c>
      <c r="E72" s="115">
        <v>0</v>
      </c>
      <c r="F72" s="99">
        <v>2919627.1999999997</v>
      </c>
      <c r="G72" s="99">
        <v>434696.57961052092</v>
      </c>
      <c r="H72" s="100">
        <f>D72/F72</f>
        <v>3.4250948203250065E-9</v>
      </c>
      <c r="I72" s="99"/>
      <c r="J72" s="115">
        <v>0.01</v>
      </c>
      <c r="K72" s="115">
        <v>0</v>
      </c>
      <c r="L72" s="99">
        <v>2939584.8000000003</v>
      </c>
      <c r="M72" s="99">
        <v>274037.18890700315</v>
      </c>
      <c r="N72" s="100">
        <f>J72/L72</f>
        <v>3.4018409674726852E-9</v>
      </c>
      <c r="P72" s="115">
        <v>0.01</v>
      </c>
      <c r="Q72" s="115">
        <v>0</v>
      </c>
      <c r="R72" s="99">
        <v>2250916.3000000003</v>
      </c>
      <c r="S72" s="99">
        <v>470919.69377159374</v>
      </c>
      <c r="T72" s="124">
        <f>P72/R72</f>
        <v>4.4426352059381327E-9</v>
      </c>
    </row>
    <row r="73" spans="2:20" s="95" customFormat="1" x14ac:dyDescent="0.25">
      <c r="B73" s="113" t="s">
        <v>29</v>
      </c>
      <c r="D73" s="115">
        <v>0.01</v>
      </c>
      <c r="E73" s="115">
        <v>0</v>
      </c>
      <c r="F73" s="99">
        <v>3205467.3000000003</v>
      </c>
      <c r="G73" s="99">
        <v>577149.90282332932</v>
      </c>
      <c r="H73" s="100">
        <f>D73/F73</f>
        <v>3.1196699464068778E-9</v>
      </c>
      <c r="I73" s="99"/>
      <c r="J73" s="115">
        <v>0.01</v>
      </c>
      <c r="K73" s="115">
        <v>0</v>
      </c>
      <c r="L73" s="99">
        <v>3278404.4500000007</v>
      </c>
      <c r="M73" s="99">
        <v>748224.52282039425</v>
      </c>
      <c r="N73" s="100">
        <f>J73/L73</f>
        <v>3.0502642832857299E-9</v>
      </c>
      <c r="P73" s="115">
        <v>0.01</v>
      </c>
      <c r="Q73" s="115">
        <v>0</v>
      </c>
      <c r="R73" s="99">
        <v>2515788.8000000003</v>
      </c>
      <c r="S73" s="99">
        <v>141611.55046341545</v>
      </c>
      <c r="T73" s="124">
        <f>P73/R73</f>
        <v>3.97489646189696E-9</v>
      </c>
    </row>
    <row r="74" spans="2:20" s="95" customFormat="1" x14ac:dyDescent="0.25">
      <c r="B74" s="113" t="s">
        <v>30</v>
      </c>
      <c r="D74" s="115">
        <v>0.01</v>
      </c>
      <c r="E74" s="115">
        <v>0</v>
      </c>
      <c r="F74" s="99">
        <v>2823217.65</v>
      </c>
      <c r="G74" s="99">
        <v>153179.00011307048</v>
      </c>
      <c r="H74" s="100">
        <f>D74/F74</f>
        <v>3.5420577651885963E-9</v>
      </c>
      <c r="I74" s="99"/>
      <c r="J74" s="115">
        <v>0.01</v>
      </c>
      <c r="K74" s="115">
        <v>0</v>
      </c>
      <c r="L74" s="99">
        <v>2918859.6</v>
      </c>
      <c r="M74" s="99">
        <v>229334.94136646515</v>
      </c>
      <c r="N74" s="100">
        <f>J74/L74</f>
        <v>3.4259955497688206E-9</v>
      </c>
      <c r="P74" s="115">
        <v>0.01</v>
      </c>
      <c r="Q74" s="115">
        <v>0</v>
      </c>
      <c r="R74" s="99">
        <v>2410965.9499999997</v>
      </c>
      <c r="S74" s="99">
        <v>208154.46705723731</v>
      </c>
      <c r="T74" s="124">
        <f>P74/R74</f>
        <v>4.1477151512654097E-9</v>
      </c>
    </row>
    <row r="75" spans="2:20" s="95" customFormat="1" x14ac:dyDescent="0.25">
      <c r="B75" s="113" t="s">
        <v>31</v>
      </c>
      <c r="D75" s="115">
        <v>0.01</v>
      </c>
      <c r="E75" s="115">
        <v>0</v>
      </c>
      <c r="F75" s="99">
        <v>4066931.6500000004</v>
      </c>
      <c r="G75" s="99">
        <v>79074.124755810422</v>
      </c>
      <c r="H75" s="100">
        <f>D75/F75</f>
        <v>2.4588561747773655E-9</v>
      </c>
      <c r="I75" s="99"/>
      <c r="J75" s="115">
        <v>0.01</v>
      </c>
      <c r="K75" s="115">
        <v>0</v>
      </c>
      <c r="L75" s="99">
        <v>4382475.8500000006</v>
      </c>
      <c r="M75" s="99">
        <v>506121.36572177766</v>
      </c>
      <c r="N75" s="100">
        <f>J75/L75</f>
        <v>2.2818151981373721E-9</v>
      </c>
      <c r="P75" s="115">
        <v>0.01</v>
      </c>
      <c r="Q75" s="115">
        <v>0</v>
      </c>
      <c r="R75" s="99">
        <v>3950433.1999999997</v>
      </c>
      <c r="S75" s="99">
        <v>79331.120587273123</v>
      </c>
      <c r="T75" s="124">
        <f>P75/R75</f>
        <v>2.5313679522539455E-9</v>
      </c>
    </row>
    <row r="76" spans="2:20" s="95" customFormat="1" x14ac:dyDescent="0.25">
      <c r="B76" s="113" t="s">
        <v>32</v>
      </c>
      <c r="D76" s="115">
        <v>3.5168584075739413</v>
      </c>
      <c r="E76" s="115">
        <v>6.0913774449438405</v>
      </c>
      <c r="F76" s="99">
        <v>4998389</v>
      </c>
      <c r="G76" s="99">
        <v>658514.32817495987</v>
      </c>
      <c r="H76" s="100">
        <f>D76/F76</f>
        <v>7.0359838091311843E-7</v>
      </c>
      <c r="I76" s="99"/>
      <c r="J76" s="115">
        <v>11.705213069058011</v>
      </c>
      <c r="K76" s="115">
        <v>3.6933730132543143</v>
      </c>
      <c r="L76" s="99">
        <v>4704473.95</v>
      </c>
      <c r="M76" s="99">
        <v>971340.55628137127</v>
      </c>
      <c r="N76" s="101">
        <f>J76/L76</f>
        <v>2.4881024304657932E-6</v>
      </c>
      <c r="P76" s="115">
        <v>0.01</v>
      </c>
      <c r="Q76" s="115">
        <v>0</v>
      </c>
      <c r="R76" s="99">
        <v>5533098.1499999994</v>
      </c>
      <c r="S76" s="99">
        <v>820648.7375934521</v>
      </c>
      <c r="T76" s="124">
        <f>P76/R76</f>
        <v>1.8073057315999359E-9</v>
      </c>
    </row>
    <row r="77" spans="2:20" s="95" customFormat="1" x14ac:dyDescent="0.25">
      <c r="B77" s="113" t="s">
        <v>33</v>
      </c>
      <c r="D77" s="115">
        <v>11.14407458051109</v>
      </c>
      <c r="E77" s="115">
        <v>4.3324014073745305</v>
      </c>
      <c r="F77" s="99">
        <v>3328197.4500000007</v>
      </c>
      <c r="G77" s="99">
        <v>2065130.2456240701</v>
      </c>
      <c r="H77" s="100">
        <f>D77/F77</f>
        <v>3.3483814430874851E-6</v>
      </c>
      <c r="I77" s="99"/>
      <c r="J77" s="115">
        <v>19.972409760277241</v>
      </c>
      <c r="K77" s="115">
        <v>3.4062283269770628</v>
      </c>
      <c r="L77" s="99">
        <v>1829317.05</v>
      </c>
      <c r="M77" s="99">
        <v>980034.45739615569</v>
      </c>
      <c r="N77" s="101">
        <f>J77/L77</f>
        <v>1.0917959661654736E-5</v>
      </c>
      <c r="P77" s="115">
        <v>0.01</v>
      </c>
      <c r="Q77" s="115">
        <v>0</v>
      </c>
      <c r="R77" s="99">
        <v>6185790.4500000002</v>
      </c>
      <c r="S77" s="99">
        <v>655418.07030014985</v>
      </c>
      <c r="T77" s="124">
        <f>P77/R77</f>
        <v>1.6166082703302697E-9</v>
      </c>
    </row>
    <row r="78" spans="2:20" x14ac:dyDescent="0.25">
      <c r="B78" s="111">
        <v>96</v>
      </c>
      <c r="C78" s="95"/>
      <c r="D78" s="115">
        <v>13.616140065662199</v>
      </c>
      <c r="E78" s="115">
        <v>2.0153273815128854</v>
      </c>
      <c r="F78" s="95">
        <v>1174236.0999999999</v>
      </c>
      <c r="G78" s="95">
        <v>893325.29551912274</v>
      </c>
      <c r="H78" s="101">
        <f>D78/F78</f>
        <v>1.1595743024475402E-5</v>
      </c>
      <c r="I78" s="95"/>
      <c r="J78" s="115">
        <v>24.638234141549621</v>
      </c>
      <c r="K78" s="115">
        <v>3.5872660111451755</v>
      </c>
      <c r="L78" s="95">
        <v>210595.1</v>
      </c>
      <c r="M78" s="95">
        <v>101250.99015208441</v>
      </c>
      <c r="N78" s="101">
        <f>J78/L78</f>
        <v>1.169933875078272E-4</v>
      </c>
      <c r="O78" s="95"/>
      <c r="P78" s="115">
        <v>0.01</v>
      </c>
      <c r="Q78" s="115">
        <v>0</v>
      </c>
      <c r="R78" s="99">
        <v>7215374.3500000006</v>
      </c>
      <c r="S78" s="99">
        <v>572223.06418683217</v>
      </c>
      <c r="T78" s="124">
        <f>P78/R78</f>
        <v>1.3859294771032912E-9</v>
      </c>
    </row>
    <row r="79" spans="2:20" x14ac:dyDescent="0.25">
      <c r="B79" s="117">
        <v>120</v>
      </c>
      <c r="C79" s="118"/>
      <c r="D79" s="119">
        <v>13.712105118249404</v>
      </c>
      <c r="E79" s="119">
        <v>2.4267543071002415</v>
      </c>
      <c r="F79" s="118">
        <v>300187.14999999997</v>
      </c>
      <c r="G79" s="118">
        <v>223310.72985567115</v>
      </c>
      <c r="H79" s="120">
        <f>D79/F79</f>
        <v>4.5678521276641608E-5</v>
      </c>
      <c r="I79" s="118"/>
      <c r="J79" s="119">
        <v>33.933386605155619</v>
      </c>
      <c r="K79" s="119">
        <v>9.883747023515367</v>
      </c>
      <c r="L79" s="118">
        <v>160357.69999999998</v>
      </c>
      <c r="M79" s="118">
        <v>77740.294260103663</v>
      </c>
      <c r="N79" s="120">
        <f>J79/L79</f>
        <v>2.1161058436954149E-4</v>
      </c>
      <c r="O79" s="118"/>
      <c r="P79" s="119">
        <v>0.01</v>
      </c>
      <c r="Q79" s="119">
        <v>0</v>
      </c>
      <c r="R79" s="121">
        <v>8739853.2000000011</v>
      </c>
      <c r="S79" s="121">
        <v>1145103.1504499388</v>
      </c>
      <c r="T79" s="125">
        <f>P79/R79</f>
        <v>1.1441839778269959E-9</v>
      </c>
    </row>
    <row r="81" spans="2:20" x14ac:dyDescent="0.25">
      <c r="B81" s="107"/>
      <c r="C81" s="108"/>
      <c r="D81" s="109" t="s">
        <v>60</v>
      </c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10"/>
    </row>
    <row r="82" spans="2:20" s="95" customFormat="1" x14ac:dyDescent="0.25">
      <c r="B82" s="111" t="s">
        <v>20</v>
      </c>
      <c r="D82" s="97" t="s">
        <v>8</v>
      </c>
      <c r="E82" s="97"/>
      <c r="F82" s="97"/>
      <c r="G82" s="97"/>
      <c r="H82" s="97"/>
      <c r="I82" s="97"/>
      <c r="J82" s="97" t="s">
        <v>9</v>
      </c>
      <c r="K82" s="97"/>
      <c r="L82" s="97"/>
      <c r="M82" s="97"/>
      <c r="N82" s="97"/>
      <c r="O82" s="97"/>
      <c r="P82" s="97" t="s">
        <v>6</v>
      </c>
      <c r="T82" s="112"/>
    </row>
    <row r="83" spans="2:20" s="95" customFormat="1" x14ac:dyDescent="0.25">
      <c r="B83" s="113"/>
      <c r="D83" s="97" t="s">
        <v>26</v>
      </c>
      <c r="E83" s="97"/>
      <c r="F83" s="97" t="s">
        <v>12</v>
      </c>
      <c r="G83" s="97"/>
      <c r="H83" s="97" t="s">
        <v>27</v>
      </c>
      <c r="I83" s="97"/>
      <c r="J83" s="97" t="s">
        <v>26</v>
      </c>
      <c r="K83" s="97"/>
      <c r="L83" s="97" t="s">
        <v>12</v>
      </c>
      <c r="M83" s="97"/>
      <c r="N83" s="97" t="s">
        <v>27</v>
      </c>
      <c r="O83" s="97"/>
      <c r="P83" s="97" t="s">
        <v>26</v>
      </c>
      <c r="Q83" s="97"/>
      <c r="R83" s="97" t="s">
        <v>12</v>
      </c>
      <c r="S83" s="97"/>
      <c r="T83" s="114" t="s">
        <v>27</v>
      </c>
    </row>
    <row r="84" spans="2:20" s="95" customFormat="1" x14ac:dyDescent="0.25">
      <c r="B84" s="113"/>
      <c r="D84" s="97" t="s">
        <v>2</v>
      </c>
      <c r="E84" s="97" t="s">
        <v>3</v>
      </c>
      <c r="F84" s="97" t="s">
        <v>2</v>
      </c>
      <c r="G84" s="97" t="s">
        <v>3</v>
      </c>
      <c r="H84" s="97" t="s">
        <v>2</v>
      </c>
      <c r="I84" s="97"/>
      <c r="J84" s="97" t="s">
        <v>2</v>
      </c>
      <c r="K84" s="97" t="s">
        <v>3</v>
      </c>
      <c r="L84" s="97" t="s">
        <v>2</v>
      </c>
      <c r="M84" s="97" t="s">
        <v>3</v>
      </c>
      <c r="N84" s="97" t="s">
        <v>2</v>
      </c>
      <c r="O84" s="97"/>
      <c r="P84" s="97" t="s">
        <v>2</v>
      </c>
      <c r="Q84" s="97" t="s">
        <v>3</v>
      </c>
      <c r="R84" s="97" t="s">
        <v>2</v>
      </c>
      <c r="S84" s="97" t="s">
        <v>3</v>
      </c>
      <c r="T84" s="114" t="s">
        <v>2</v>
      </c>
    </row>
    <row r="85" spans="2:20" s="95" customFormat="1" x14ac:dyDescent="0.25">
      <c r="B85" s="113" t="s">
        <v>28</v>
      </c>
      <c r="D85" s="115">
        <v>0.01</v>
      </c>
      <c r="E85" s="115">
        <v>0</v>
      </c>
      <c r="F85" s="99">
        <v>2919627.1999999997</v>
      </c>
      <c r="G85" s="99">
        <v>434696.57961052092</v>
      </c>
      <c r="H85" s="100">
        <f>D85/F85</f>
        <v>3.4250948203250065E-9</v>
      </c>
      <c r="I85" s="99"/>
      <c r="J85" s="115">
        <v>0.01</v>
      </c>
      <c r="K85" s="115">
        <v>0</v>
      </c>
      <c r="L85" s="99">
        <v>2939584.8000000003</v>
      </c>
      <c r="M85" s="99">
        <v>274037.18890700315</v>
      </c>
      <c r="N85" s="100">
        <f>J85/L85</f>
        <v>3.4018409674726852E-9</v>
      </c>
      <c r="P85" s="115">
        <v>0.01</v>
      </c>
      <c r="Q85" s="115">
        <v>0</v>
      </c>
      <c r="R85" s="99">
        <v>2250916.3000000003</v>
      </c>
      <c r="S85" s="99">
        <v>470919.69377159374</v>
      </c>
      <c r="T85" s="124">
        <f>P85/R85</f>
        <v>4.4426352059381327E-9</v>
      </c>
    </row>
    <row r="86" spans="2:20" s="95" customFormat="1" x14ac:dyDescent="0.25">
      <c r="B86" s="113" t="s">
        <v>29</v>
      </c>
      <c r="D86" s="115">
        <v>0.01</v>
      </c>
      <c r="E86" s="115">
        <v>0</v>
      </c>
      <c r="F86" s="99">
        <v>3205467.3000000003</v>
      </c>
      <c r="G86" s="99">
        <v>577149.90282332932</v>
      </c>
      <c r="H86" s="100">
        <f>D86/F86</f>
        <v>3.1196699464068778E-9</v>
      </c>
      <c r="I86" s="99"/>
      <c r="J86" s="115">
        <v>0.01</v>
      </c>
      <c r="K86" s="115">
        <v>0</v>
      </c>
      <c r="L86" s="99">
        <v>3278404.4500000007</v>
      </c>
      <c r="M86" s="99">
        <v>748224.52282039425</v>
      </c>
      <c r="N86" s="100">
        <f>J86/L86</f>
        <v>3.0502642832857299E-9</v>
      </c>
      <c r="P86" s="115">
        <v>0.01</v>
      </c>
      <c r="Q86" s="115">
        <v>0</v>
      </c>
      <c r="R86" s="99">
        <v>2515788.8000000003</v>
      </c>
      <c r="S86" s="99">
        <v>141611.55046341545</v>
      </c>
      <c r="T86" s="124">
        <f>P86/R86</f>
        <v>3.97489646189696E-9</v>
      </c>
    </row>
    <row r="87" spans="2:20" s="95" customFormat="1" x14ac:dyDescent="0.25">
      <c r="B87" s="113" t="s">
        <v>30</v>
      </c>
      <c r="D87" s="115">
        <v>0.01</v>
      </c>
      <c r="E87" s="115">
        <v>0</v>
      </c>
      <c r="F87" s="99">
        <v>2823217.65</v>
      </c>
      <c r="G87" s="99">
        <v>153179.00011307048</v>
      </c>
      <c r="H87" s="100">
        <f>D87/F87</f>
        <v>3.5420577651885963E-9</v>
      </c>
      <c r="I87" s="99"/>
      <c r="J87" s="115">
        <v>0.01</v>
      </c>
      <c r="K87" s="115">
        <v>0</v>
      </c>
      <c r="L87" s="99">
        <v>2918859.6</v>
      </c>
      <c r="M87" s="99">
        <v>229334.94136646515</v>
      </c>
      <c r="N87" s="100">
        <f>J87/L87</f>
        <v>3.4259955497688206E-9</v>
      </c>
      <c r="P87" s="115">
        <v>0.01</v>
      </c>
      <c r="Q87" s="115">
        <v>0</v>
      </c>
      <c r="R87" s="99">
        <v>2410965.9499999997</v>
      </c>
      <c r="S87" s="99">
        <v>208154.46705723731</v>
      </c>
      <c r="T87" s="124">
        <f>P87/R87</f>
        <v>4.1477151512654097E-9</v>
      </c>
    </row>
    <row r="88" spans="2:20" s="95" customFormat="1" x14ac:dyDescent="0.25">
      <c r="B88" s="113" t="s">
        <v>31</v>
      </c>
      <c r="D88" s="115">
        <v>0.01</v>
      </c>
      <c r="E88" s="115">
        <v>0</v>
      </c>
      <c r="F88" s="99">
        <v>4066931.6500000004</v>
      </c>
      <c r="G88" s="99">
        <v>79074.124755810422</v>
      </c>
      <c r="H88" s="100">
        <f>D88/F88</f>
        <v>2.4588561747773655E-9</v>
      </c>
      <c r="I88" s="99"/>
      <c r="J88" s="115">
        <v>0.01</v>
      </c>
      <c r="K88" s="115">
        <v>0</v>
      </c>
      <c r="L88" s="99">
        <v>4382475.8500000006</v>
      </c>
      <c r="M88" s="99">
        <v>506121.36572177766</v>
      </c>
      <c r="N88" s="100">
        <f>J88/L88</f>
        <v>2.2818151981373721E-9</v>
      </c>
      <c r="P88" s="115">
        <v>0.01</v>
      </c>
      <c r="Q88" s="115">
        <v>0</v>
      </c>
      <c r="R88" s="99">
        <v>3950433.1999999997</v>
      </c>
      <c r="S88" s="99">
        <v>79331.120587273123</v>
      </c>
      <c r="T88" s="124">
        <f>P88/R88</f>
        <v>2.5313679522539455E-9</v>
      </c>
    </row>
    <row r="89" spans="2:20" s="95" customFormat="1" x14ac:dyDescent="0.25">
      <c r="B89" s="113" t="s">
        <v>32</v>
      </c>
      <c r="D89" s="115">
        <v>3.2096851226624672</v>
      </c>
      <c r="E89" s="115">
        <v>3.4121518996373132</v>
      </c>
      <c r="F89" s="99">
        <v>4998389</v>
      </c>
      <c r="G89" s="99">
        <v>658514.32817495987</v>
      </c>
      <c r="H89" s="100">
        <f>D89/F89</f>
        <v>6.4214392330458219E-7</v>
      </c>
      <c r="I89" s="99"/>
      <c r="J89" s="115">
        <v>8.4819784794079318</v>
      </c>
      <c r="K89" s="115">
        <v>2.0055136839803409</v>
      </c>
      <c r="L89" s="99">
        <v>4704473.95</v>
      </c>
      <c r="M89" s="99">
        <v>971340.55628137127</v>
      </c>
      <c r="N89" s="101">
        <f>J89/L89</f>
        <v>1.802960026892684E-6</v>
      </c>
      <c r="P89" s="115">
        <v>0.01</v>
      </c>
      <c r="Q89" s="115">
        <v>0</v>
      </c>
      <c r="R89" s="99">
        <v>5533098.1499999994</v>
      </c>
      <c r="S89" s="99">
        <v>820648.7375934521</v>
      </c>
      <c r="T89" s="124">
        <f>P89/R89</f>
        <v>1.8073057315999359E-9</v>
      </c>
    </row>
    <row r="90" spans="2:20" s="95" customFormat="1" x14ac:dyDescent="0.25">
      <c r="B90" s="113" t="s">
        <v>33</v>
      </c>
      <c r="D90" s="115">
        <v>7.0783519966644919</v>
      </c>
      <c r="E90" s="115">
        <v>1.0514396329601754</v>
      </c>
      <c r="F90" s="99">
        <v>3328197.4500000007</v>
      </c>
      <c r="G90" s="99">
        <v>2065130.2456240701</v>
      </c>
      <c r="H90" s="100">
        <f>D90/F90</f>
        <v>2.1267824709932671E-6</v>
      </c>
      <c r="I90" s="99"/>
      <c r="J90" s="115">
        <v>20.600635869831404</v>
      </c>
      <c r="K90" s="115">
        <v>5.4660258666005381</v>
      </c>
      <c r="L90" s="99">
        <v>1829317.05</v>
      </c>
      <c r="M90" s="99">
        <v>980034.45739615569</v>
      </c>
      <c r="N90" s="101">
        <f>J90/L90</f>
        <v>1.1261380781331155E-5</v>
      </c>
      <c r="P90" s="115">
        <v>0.46528723808888944</v>
      </c>
      <c r="Q90" s="115">
        <v>0.80590113648335338</v>
      </c>
      <c r="R90" s="99">
        <v>6185790.4500000002</v>
      </c>
      <c r="S90" s="99">
        <v>655418.07030014985</v>
      </c>
      <c r="T90" s="116">
        <f>P90/R90</f>
        <v>7.5218719717362784E-8</v>
      </c>
    </row>
    <row r="91" spans="2:20" x14ac:dyDescent="0.25">
      <c r="B91" s="111">
        <v>96</v>
      </c>
      <c r="C91" s="95"/>
      <c r="D91" s="115">
        <v>10.601657009082217</v>
      </c>
      <c r="E91" s="115">
        <v>1.8865481838856841</v>
      </c>
      <c r="F91" s="95">
        <v>1174236.0999999999</v>
      </c>
      <c r="G91" s="95">
        <v>893325.29551912274</v>
      </c>
      <c r="H91" s="101">
        <f>D91/F91</f>
        <v>9.0285565305667386E-6</v>
      </c>
      <c r="I91" s="95"/>
      <c r="J91" s="115">
        <v>21.626679943998539</v>
      </c>
      <c r="K91" s="115">
        <v>2.8315095338774836</v>
      </c>
      <c r="L91" s="95">
        <v>210595.1</v>
      </c>
      <c r="M91" s="95">
        <v>101250.99015208441</v>
      </c>
      <c r="N91" s="101">
        <f>J91/L91</f>
        <v>1.0269317730563788E-4</v>
      </c>
      <c r="O91" s="95"/>
      <c r="P91" s="115">
        <v>0.01</v>
      </c>
      <c r="Q91" s="115">
        <v>0</v>
      </c>
      <c r="R91" s="99">
        <v>7215374.3500000006</v>
      </c>
      <c r="S91" s="99">
        <v>572223.06418683217</v>
      </c>
      <c r="T91" s="124">
        <f>P91/R91</f>
        <v>1.3859294771032912E-9</v>
      </c>
    </row>
    <row r="92" spans="2:20" x14ac:dyDescent="0.25">
      <c r="B92" s="117">
        <v>120</v>
      </c>
      <c r="C92" s="118"/>
      <c r="D92" s="119">
        <v>10.985642958672903</v>
      </c>
      <c r="E92" s="119">
        <v>1.0871826384303238</v>
      </c>
      <c r="F92" s="118">
        <v>300187.14999999997</v>
      </c>
      <c r="G92" s="118">
        <v>223310.72985567115</v>
      </c>
      <c r="H92" s="120">
        <f>D92/F92</f>
        <v>3.6595980070009338E-5</v>
      </c>
      <c r="I92" s="118"/>
      <c r="J92" s="119">
        <v>23.281793382450644</v>
      </c>
      <c r="K92" s="119">
        <v>6.1252830515920991</v>
      </c>
      <c r="L92" s="118">
        <v>160357.69999999998</v>
      </c>
      <c r="M92" s="118">
        <v>77740.294260103663</v>
      </c>
      <c r="N92" s="120">
        <f>J92/L92</f>
        <v>1.451866257900347E-4</v>
      </c>
      <c r="O92" s="118"/>
      <c r="P92" s="119">
        <v>0.01</v>
      </c>
      <c r="Q92" s="119">
        <v>0</v>
      </c>
      <c r="R92" s="121">
        <v>8739853.2000000011</v>
      </c>
      <c r="S92" s="121">
        <v>1145103.1504499388</v>
      </c>
      <c r="T92" s="125">
        <f>P92/R92</f>
        <v>1.1441839778269959E-9</v>
      </c>
    </row>
    <row r="94" spans="2:20" x14ac:dyDescent="0.25">
      <c r="B94" s="107"/>
      <c r="C94" s="108"/>
      <c r="D94" s="109" t="s">
        <v>61</v>
      </c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10"/>
    </row>
    <row r="95" spans="2:20" s="95" customFormat="1" x14ac:dyDescent="0.25">
      <c r="B95" s="111" t="s">
        <v>20</v>
      </c>
      <c r="D95" s="97" t="s">
        <v>8</v>
      </c>
      <c r="E95" s="97"/>
      <c r="F95" s="97"/>
      <c r="G95" s="97"/>
      <c r="H95" s="97"/>
      <c r="I95" s="97"/>
      <c r="J95" s="97" t="s">
        <v>9</v>
      </c>
      <c r="K95" s="97"/>
      <c r="L95" s="97"/>
      <c r="M95" s="97"/>
      <c r="N95" s="97"/>
      <c r="O95" s="97"/>
      <c r="P95" s="97" t="s">
        <v>6</v>
      </c>
      <c r="T95" s="112"/>
    </row>
    <row r="96" spans="2:20" s="95" customFormat="1" x14ac:dyDescent="0.25">
      <c r="B96" s="113"/>
      <c r="D96" s="97" t="s">
        <v>26</v>
      </c>
      <c r="E96" s="97"/>
      <c r="F96" s="97" t="s">
        <v>12</v>
      </c>
      <c r="G96" s="97"/>
      <c r="H96" s="97" t="s">
        <v>27</v>
      </c>
      <c r="I96" s="97"/>
      <c r="J96" s="97" t="s">
        <v>26</v>
      </c>
      <c r="K96" s="97"/>
      <c r="L96" s="97" t="s">
        <v>12</v>
      </c>
      <c r="M96" s="97"/>
      <c r="N96" s="97" t="s">
        <v>27</v>
      </c>
      <c r="O96" s="97"/>
      <c r="P96" s="97" t="s">
        <v>26</v>
      </c>
      <c r="Q96" s="97"/>
      <c r="R96" s="97" t="s">
        <v>12</v>
      </c>
      <c r="S96" s="97"/>
      <c r="T96" s="114" t="s">
        <v>27</v>
      </c>
    </row>
    <row r="97" spans="2:20" s="95" customFormat="1" x14ac:dyDescent="0.25">
      <c r="B97" s="113"/>
      <c r="D97" s="97" t="s">
        <v>2</v>
      </c>
      <c r="E97" s="97" t="s">
        <v>3</v>
      </c>
      <c r="F97" s="97" t="s">
        <v>2</v>
      </c>
      <c r="G97" s="97" t="s">
        <v>3</v>
      </c>
      <c r="H97" s="97" t="s">
        <v>2</v>
      </c>
      <c r="I97" s="97"/>
      <c r="J97" s="97" t="s">
        <v>2</v>
      </c>
      <c r="K97" s="97" t="s">
        <v>3</v>
      </c>
      <c r="L97" s="97" t="s">
        <v>2</v>
      </c>
      <c r="M97" s="97" t="s">
        <v>3</v>
      </c>
      <c r="N97" s="97" t="s">
        <v>2</v>
      </c>
      <c r="O97" s="97"/>
      <c r="P97" s="97" t="s">
        <v>2</v>
      </c>
      <c r="Q97" s="97" t="s">
        <v>3</v>
      </c>
      <c r="R97" s="97" t="s">
        <v>2</v>
      </c>
      <c r="S97" s="97" t="s">
        <v>3</v>
      </c>
      <c r="T97" s="114" t="s">
        <v>2</v>
      </c>
    </row>
    <row r="98" spans="2:20" s="95" customFormat="1" x14ac:dyDescent="0.25">
      <c r="B98" s="113" t="s">
        <v>28</v>
      </c>
      <c r="D98" s="115">
        <v>0.01</v>
      </c>
      <c r="E98" s="115">
        <v>0</v>
      </c>
      <c r="F98" s="99">
        <v>2919627.1999999997</v>
      </c>
      <c r="G98" s="99">
        <v>434696.57961052092</v>
      </c>
      <c r="H98" s="100">
        <f>D98/F98</f>
        <v>3.4250948203250065E-9</v>
      </c>
      <c r="I98" s="99"/>
      <c r="J98" s="115">
        <v>0.01</v>
      </c>
      <c r="K98" s="115">
        <v>0</v>
      </c>
      <c r="L98" s="99">
        <v>2939584.8000000003</v>
      </c>
      <c r="M98" s="99">
        <v>274037.18890700315</v>
      </c>
      <c r="N98" s="101">
        <f>J98/L98</f>
        <v>3.4018409674726852E-9</v>
      </c>
      <c r="P98" s="115">
        <v>0.01</v>
      </c>
      <c r="Q98" s="115">
        <v>0</v>
      </c>
      <c r="R98" s="99">
        <v>2250916.3000000003</v>
      </c>
      <c r="S98" s="99">
        <v>470919.69377159374</v>
      </c>
      <c r="T98" s="124">
        <f>P98/R98</f>
        <v>4.4426352059381327E-9</v>
      </c>
    </row>
    <row r="99" spans="2:20" s="95" customFormat="1" x14ac:dyDescent="0.25">
      <c r="B99" s="113" t="s">
        <v>29</v>
      </c>
      <c r="D99" s="115">
        <v>0.01</v>
      </c>
      <c r="E99" s="115">
        <v>0</v>
      </c>
      <c r="F99" s="99">
        <v>3205467.3000000003</v>
      </c>
      <c r="G99" s="99">
        <v>577149.90282332932</v>
      </c>
      <c r="H99" s="100">
        <f>D99/F99</f>
        <v>3.1196699464068778E-9</v>
      </c>
      <c r="I99" s="99"/>
      <c r="J99" s="115">
        <v>0.01</v>
      </c>
      <c r="K99" s="115">
        <v>0</v>
      </c>
      <c r="L99" s="99">
        <v>3278404.4500000007</v>
      </c>
      <c r="M99" s="99">
        <v>748224.52282039425</v>
      </c>
      <c r="N99" s="101">
        <f>J99/L99</f>
        <v>3.0502642832857299E-9</v>
      </c>
      <c r="P99" s="115">
        <v>0.01</v>
      </c>
      <c r="Q99" s="115">
        <v>0</v>
      </c>
      <c r="R99" s="99">
        <v>2515788.8000000003</v>
      </c>
      <c r="S99" s="99">
        <v>141611.55046341545</v>
      </c>
      <c r="T99" s="124">
        <f>P99/R99</f>
        <v>3.97489646189696E-9</v>
      </c>
    </row>
    <row r="100" spans="2:20" s="95" customFormat="1" x14ac:dyDescent="0.25">
      <c r="B100" s="113" t="s">
        <v>30</v>
      </c>
      <c r="D100" s="115">
        <v>0.01</v>
      </c>
      <c r="E100" s="115">
        <v>0</v>
      </c>
      <c r="F100" s="99">
        <v>2823217.65</v>
      </c>
      <c r="G100" s="99">
        <v>153179.00011307048</v>
      </c>
      <c r="H100" s="100">
        <f>D100/F100</f>
        <v>3.5420577651885963E-9</v>
      </c>
      <c r="I100" s="99"/>
      <c r="J100" s="115">
        <v>0.01</v>
      </c>
      <c r="K100" s="115">
        <v>0</v>
      </c>
      <c r="L100" s="99">
        <v>2918859.6</v>
      </c>
      <c r="M100" s="99">
        <v>229334.94136646515</v>
      </c>
      <c r="N100" s="101">
        <f>J100/L100</f>
        <v>3.4259955497688206E-9</v>
      </c>
      <c r="P100" s="115">
        <v>0.01</v>
      </c>
      <c r="Q100" s="115">
        <v>0</v>
      </c>
      <c r="R100" s="99">
        <v>2410965.9499999997</v>
      </c>
      <c r="S100" s="99">
        <v>208154.46705723731</v>
      </c>
      <c r="T100" s="124">
        <f>P100/R100</f>
        <v>4.1477151512654097E-9</v>
      </c>
    </row>
    <row r="101" spans="2:20" s="95" customFormat="1" x14ac:dyDescent="0.25">
      <c r="B101" s="113" t="s">
        <v>31</v>
      </c>
      <c r="D101" s="115">
        <v>0.01</v>
      </c>
      <c r="E101" s="115">
        <v>0</v>
      </c>
      <c r="F101" s="99">
        <v>4066931.6500000004</v>
      </c>
      <c r="G101" s="99">
        <v>79074.124755810422</v>
      </c>
      <c r="H101" s="100">
        <f>D101/F101</f>
        <v>2.4588561747773655E-9</v>
      </c>
      <c r="I101" s="99"/>
      <c r="J101" s="115">
        <v>0.01</v>
      </c>
      <c r="K101" s="115">
        <v>0</v>
      </c>
      <c r="L101" s="99">
        <v>4382475.8500000006</v>
      </c>
      <c r="M101" s="99">
        <v>506121.36572177766</v>
      </c>
      <c r="N101" s="101">
        <f>J101/L101</f>
        <v>2.2818151981373721E-9</v>
      </c>
      <c r="P101" s="115">
        <v>0.01</v>
      </c>
      <c r="Q101" s="115">
        <v>0</v>
      </c>
      <c r="R101" s="99">
        <v>3950433.1999999997</v>
      </c>
      <c r="S101" s="99">
        <v>79331.120587273123</v>
      </c>
      <c r="T101" s="124">
        <f>P101/R101</f>
        <v>2.5313679522539455E-9</v>
      </c>
    </row>
    <row r="102" spans="2:20" s="95" customFormat="1" x14ac:dyDescent="0.25">
      <c r="B102" s="113" t="s">
        <v>32</v>
      </c>
      <c r="D102" s="115">
        <v>22.284285997827578</v>
      </c>
      <c r="E102" s="115">
        <v>5.4997452132467277</v>
      </c>
      <c r="F102" s="99">
        <v>4998389</v>
      </c>
      <c r="G102" s="99">
        <v>658514.32817495987</v>
      </c>
      <c r="H102" s="100">
        <f>D102/F102</f>
        <v>4.4582936617833419E-6</v>
      </c>
      <c r="I102" s="99"/>
      <c r="J102" s="115">
        <v>16.046815896917568</v>
      </c>
      <c r="K102" s="115">
        <v>0.66170523244840085</v>
      </c>
      <c r="L102" s="99">
        <v>4704473.95</v>
      </c>
      <c r="M102" s="99">
        <v>971340.55628137127</v>
      </c>
      <c r="N102" s="101">
        <f>J102/L102</f>
        <v>3.4109692321534839E-6</v>
      </c>
      <c r="P102" s="115">
        <v>0.01</v>
      </c>
      <c r="Q102" s="115">
        <v>0</v>
      </c>
      <c r="R102" s="99">
        <v>5533098.1499999994</v>
      </c>
      <c r="S102" s="99">
        <v>820648.7375934521</v>
      </c>
      <c r="T102" s="124">
        <f>P102/R102</f>
        <v>1.8073057315999359E-9</v>
      </c>
    </row>
    <row r="103" spans="2:20" s="95" customFormat="1" x14ac:dyDescent="0.25">
      <c r="B103" s="113" t="s">
        <v>33</v>
      </c>
      <c r="D103" s="115">
        <v>28.789948459303119</v>
      </c>
      <c r="E103" s="115">
        <v>5.8159423904594219</v>
      </c>
      <c r="F103" s="99">
        <v>3328197.4500000007</v>
      </c>
      <c r="G103" s="99">
        <v>2065130.2456240701</v>
      </c>
      <c r="H103" s="100">
        <f>D103/F103</f>
        <v>8.6503126367406826E-6</v>
      </c>
      <c r="I103" s="99"/>
      <c r="J103" s="115">
        <v>21.666032086991141</v>
      </c>
      <c r="K103" s="115">
        <v>3.8911434674935812</v>
      </c>
      <c r="L103" s="99">
        <v>1829317.05</v>
      </c>
      <c r="M103" s="99">
        <v>980034.45739615569</v>
      </c>
      <c r="N103" s="101">
        <f>J103/L103</f>
        <v>1.1843781856726882E-5</v>
      </c>
      <c r="P103" s="115">
        <v>0.01</v>
      </c>
      <c r="Q103" s="115">
        <v>0</v>
      </c>
      <c r="R103" s="99">
        <v>6185790.4500000002</v>
      </c>
      <c r="S103" s="99">
        <v>655418.07030014985</v>
      </c>
      <c r="T103" s="124">
        <f>P103/R103</f>
        <v>1.6166082703302697E-9</v>
      </c>
    </row>
    <row r="104" spans="2:20" x14ac:dyDescent="0.25">
      <c r="B104" s="111">
        <v>96</v>
      </c>
      <c r="C104" s="95"/>
      <c r="D104" s="115">
        <v>36.752890452651812</v>
      </c>
      <c r="E104" s="115">
        <v>7.2304206890129725</v>
      </c>
      <c r="F104" s="95">
        <v>1174236.0999999999</v>
      </c>
      <c r="G104" s="95">
        <v>893325.29551912274</v>
      </c>
      <c r="H104" s="101">
        <f>D104/F104</f>
        <v>3.1299404312856516E-5</v>
      </c>
      <c r="I104" s="95"/>
      <c r="J104" s="115">
        <v>31.314910623631118</v>
      </c>
      <c r="K104" s="115">
        <v>8.1498747240960743</v>
      </c>
      <c r="L104" s="95">
        <v>210595.1</v>
      </c>
      <c r="M104" s="95">
        <v>101250.99015208441</v>
      </c>
      <c r="N104" s="101">
        <f>J104/L104</f>
        <v>1.4869724235573912E-4</v>
      </c>
      <c r="O104" s="95"/>
      <c r="P104" s="115">
        <v>0.01</v>
      </c>
      <c r="Q104" s="115">
        <v>0</v>
      </c>
      <c r="R104" s="99">
        <v>7215374.3500000006</v>
      </c>
      <c r="S104" s="99">
        <v>572223.06418683217</v>
      </c>
      <c r="T104" s="124">
        <f>P104/R104</f>
        <v>1.3859294771032912E-9</v>
      </c>
    </row>
    <row r="105" spans="2:20" x14ac:dyDescent="0.25">
      <c r="B105" s="117">
        <v>120</v>
      </c>
      <c r="C105" s="118"/>
      <c r="D105" s="119">
        <v>36.262878760804597</v>
      </c>
      <c r="E105" s="119">
        <v>7.4461214163953464</v>
      </c>
      <c r="F105" s="118">
        <v>300187.14999999997</v>
      </c>
      <c r="G105" s="118">
        <v>223310.72985567115</v>
      </c>
      <c r="H105" s="120">
        <f>D105/F105</f>
        <v>1.2080090290608576E-4</v>
      </c>
      <c r="I105" s="118"/>
      <c r="J105" s="119">
        <v>37.220810813639567</v>
      </c>
      <c r="K105" s="119">
        <v>13.530541168819477</v>
      </c>
      <c r="L105" s="118">
        <v>160357.69999999998</v>
      </c>
      <c r="M105" s="118">
        <v>77740.294260103663</v>
      </c>
      <c r="N105" s="120">
        <f>J105/L105</f>
        <v>2.3211115408639291E-4</v>
      </c>
      <c r="O105" s="118"/>
      <c r="P105" s="119">
        <v>0.01</v>
      </c>
      <c r="Q105" s="119">
        <v>0</v>
      </c>
      <c r="R105" s="121">
        <v>8739853.2000000011</v>
      </c>
      <c r="S105" s="121">
        <v>1145103.1504499388</v>
      </c>
      <c r="T105" s="125">
        <f>P105/R105</f>
        <v>1.1441839778269959E-9</v>
      </c>
    </row>
    <row r="107" spans="2:20" x14ac:dyDescent="0.25">
      <c r="B107" s="107"/>
      <c r="C107" s="108"/>
      <c r="D107" s="109" t="s">
        <v>62</v>
      </c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10"/>
    </row>
    <row r="108" spans="2:20" s="95" customFormat="1" x14ac:dyDescent="0.25">
      <c r="B108" s="111" t="s">
        <v>20</v>
      </c>
      <c r="D108" s="97" t="s">
        <v>8</v>
      </c>
      <c r="E108" s="97"/>
      <c r="F108" s="97"/>
      <c r="G108" s="97"/>
      <c r="H108" s="97"/>
      <c r="I108" s="97"/>
      <c r="J108" s="97" t="s">
        <v>9</v>
      </c>
      <c r="K108" s="97"/>
      <c r="L108" s="97"/>
      <c r="M108" s="97"/>
      <c r="N108" s="97"/>
      <c r="O108" s="97"/>
      <c r="P108" s="97" t="s">
        <v>6</v>
      </c>
      <c r="T108" s="112"/>
    </row>
    <row r="109" spans="2:20" s="95" customFormat="1" x14ac:dyDescent="0.25">
      <c r="B109" s="113"/>
      <c r="D109" s="97" t="s">
        <v>26</v>
      </c>
      <c r="E109" s="97"/>
      <c r="F109" s="97" t="s">
        <v>12</v>
      </c>
      <c r="G109" s="97"/>
      <c r="H109" s="97" t="s">
        <v>27</v>
      </c>
      <c r="I109" s="97"/>
      <c r="J109" s="97" t="s">
        <v>26</v>
      </c>
      <c r="K109" s="97"/>
      <c r="L109" s="97" t="s">
        <v>12</v>
      </c>
      <c r="M109" s="97"/>
      <c r="N109" s="97" t="s">
        <v>27</v>
      </c>
      <c r="O109" s="97"/>
      <c r="P109" s="97" t="s">
        <v>26</v>
      </c>
      <c r="Q109" s="97"/>
      <c r="R109" s="97" t="s">
        <v>12</v>
      </c>
      <c r="S109" s="97"/>
      <c r="T109" s="114" t="s">
        <v>27</v>
      </c>
    </row>
    <row r="110" spans="2:20" s="95" customFormat="1" x14ac:dyDescent="0.25">
      <c r="B110" s="113"/>
      <c r="D110" s="97" t="s">
        <v>2</v>
      </c>
      <c r="E110" s="97" t="s">
        <v>3</v>
      </c>
      <c r="F110" s="97" t="s">
        <v>2</v>
      </c>
      <c r="G110" s="97" t="s">
        <v>3</v>
      </c>
      <c r="H110" s="97" t="s">
        <v>2</v>
      </c>
      <c r="I110" s="97"/>
      <c r="J110" s="97" t="s">
        <v>2</v>
      </c>
      <c r="K110" s="97" t="s">
        <v>3</v>
      </c>
      <c r="L110" s="97" t="s">
        <v>2</v>
      </c>
      <c r="M110" s="97" t="s">
        <v>3</v>
      </c>
      <c r="N110" s="97" t="s">
        <v>2</v>
      </c>
      <c r="O110" s="97"/>
      <c r="P110" s="97" t="s">
        <v>2</v>
      </c>
      <c r="Q110" s="97" t="s">
        <v>3</v>
      </c>
      <c r="R110" s="97" t="s">
        <v>2</v>
      </c>
      <c r="S110" s="97" t="s">
        <v>3</v>
      </c>
      <c r="T110" s="114" t="s">
        <v>2</v>
      </c>
    </row>
    <row r="111" spans="2:20" s="95" customFormat="1" x14ac:dyDescent="0.25">
      <c r="B111" s="113" t="s">
        <v>28</v>
      </c>
      <c r="D111" s="115">
        <v>0.01</v>
      </c>
      <c r="E111" s="115">
        <v>0</v>
      </c>
      <c r="F111" s="99">
        <v>2919627.1999999997</v>
      </c>
      <c r="G111" s="99">
        <v>434696.57961052092</v>
      </c>
      <c r="H111" s="100">
        <f>D111/F111</f>
        <v>3.4250948203250065E-9</v>
      </c>
      <c r="I111" s="99"/>
      <c r="J111" s="115">
        <v>0.01</v>
      </c>
      <c r="K111" s="115">
        <v>0</v>
      </c>
      <c r="L111" s="99">
        <v>2939584.8000000003</v>
      </c>
      <c r="M111" s="99">
        <v>274037.18890700315</v>
      </c>
      <c r="N111" s="100">
        <f>J111/L111</f>
        <v>3.4018409674726852E-9</v>
      </c>
      <c r="P111" s="115">
        <v>0.01</v>
      </c>
      <c r="Q111" s="115">
        <v>0</v>
      </c>
      <c r="R111" s="99">
        <v>2250916.3000000003</v>
      </c>
      <c r="S111" s="99">
        <v>470919.69377159374</v>
      </c>
      <c r="T111" s="124">
        <f>P111/R111</f>
        <v>4.4426352059381327E-9</v>
      </c>
    </row>
    <row r="112" spans="2:20" s="95" customFormat="1" x14ac:dyDescent="0.25">
      <c r="B112" s="113" t="s">
        <v>29</v>
      </c>
      <c r="D112" s="115">
        <v>0.01</v>
      </c>
      <c r="E112" s="115">
        <v>0</v>
      </c>
      <c r="F112" s="99">
        <v>3205467.3000000003</v>
      </c>
      <c r="G112" s="99">
        <v>577149.90282332932</v>
      </c>
      <c r="H112" s="100">
        <f>D112/F112</f>
        <v>3.1196699464068778E-9</v>
      </c>
      <c r="I112" s="99"/>
      <c r="J112" s="115">
        <v>0.01</v>
      </c>
      <c r="K112" s="115">
        <v>0</v>
      </c>
      <c r="L112" s="99">
        <v>3278404.4500000007</v>
      </c>
      <c r="M112" s="99">
        <v>748224.52282039425</v>
      </c>
      <c r="N112" s="100">
        <f>J112/L112</f>
        <v>3.0502642832857299E-9</v>
      </c>
      <c r="P112" s="115">
        <v>0.01</v>
      </c>
      <c r="Q112" s="115">
        <v>0</v>
      </c>
      <c r="R112" s="99">
        <v>2515788.8000000003</v>
      </c>
      <c r="S112" s="99">
        <v>141611.55046341545</v>
      </c>
      <c r="T112" s="124">
        <f>P112/R112</f>
        <v>3.97489646189696E-9</v>
      </c>
    </row>
    <row r="113" spans="2:20" s="95" customFormat="1" x14ac:dyDescent="0.25">
      <c r="B113" s="113" t="s">
        <v>30</v>
      </c>
      <c r="D113" s="115">
        <v>0.01</v>
      </c>
      <c r="E113" s="115">
        <v>0</v>
      </c>
      <c r="F113" s="99">
        <v>2823217.65</v>
      </c>
      <c r="G113" s="99">
        <v>153179.00011307048</v>
      </c>
      <c r="H113" s="100">
        <f>D113/F113</f>
        <v>3.5420577651885963E-9</v>
      </c>
      <c r="I113" s="99"/>
      <c r="J113" s="115">
        <v>0.01</v>
      </c>
      <c r="K113" s="115">
        <v>0</v>
      </c>
      <c r="L113" s="99">
        <v>2918859.6</v>
      </c>
      <c r="M113" s="99">
        <v>229334.94136646515</v>
      </c>
      <c r="N113" s="100">
        <f>J113/L113</f>
        <v>3.4259955497688206E-9</v>
      </c>
      <c r="P113" s="115">
        <v>0.01</v>
      </c>
      <c r="Q113" s="115">
        <v>0</v>
      </c>
      <c r="R113" s="99">
        <v>2410965.9499999997</v>
      </c>
      <c r="S113" s="99">
        <v>208154.46705723731</v>
      </c>
      <c r="T113" s="124">
        <f>P113/R113</f>
        <v>4.1477151512654097E-9</v>
      </c>
    </row>
    <row r="114" spans="2:20" s="95" customFormat="1" x14ac:dyDescent="0.25">
      <c r="B114" s="113" t="s">
        <v>31</v>
      </c>
      <c r="D114" s="115">
        <v>0.01</v>
      </c>
      <c r="E114" s="115">
        <v>0</v>
      </c>
      <c r="F114" s="99">
        <v>4066931.6500000004</v>
      </c>
      <c r="G114" s="99">
        <v>79074.124755810422</v>
      </c>
      <c r="H114" s="100">
        <f>D114/F114</f>
        <v>2.4588561747773655E-9</v>
      </c>
      <c r="I114" s="99"/>
      <c r="J114" s="115">
        <v>0.01</v>
      </c>
      <c r="K114" s="115">
        <v>0</v>
      </c>
      <c r="L114" s="99">
        <v>4382475.8500000006</v>
      </c>
      <c r="M114" s="99">
        <v>506121.36572177766</v>
      </c>
      <c r="N114" s="100">
        <f>J114/L114</f>
        <v>2.2818151981373721E-9</v>
      </c>
      <c r="P114" s="115">
        <v>0.01</v>
      </c>
      <c r="Q114" s="115">
        <v>0</v>
      </c>
      <c r="R114" s="99">
        <v>3950433.1999999997</v>
      </c>
      <c r="S114" s="99">
        <v>79331.120587273123</v>
      </c>
      <c r="T114" s="124">
        <f>P114/R114</f>
        <v>2.5313679522539455E-9</v>
      </c>
    </row>
    <row r="115" spans="2:20" s="95" customFormat="1" x14ac:dyDescent="0.25">
      <c r="B115" s="113" t="s">
        <v>32</v>
      </c>
      <c r="D115" s="115">
        <v>14.63762344072425</v>
      </c>
      <c r="E115" s="115">
        <v>7.1652451648375264</v>
      </c>
      <c r="F115" s="99">
        <v>4998389</v>
      </c>
      <c r="G115" s="99">
        <v>658514.32817495987</v>
      </c>
      <c r="H115" s="100">
        <f>D115/F115</f>
        <v>2.9284682406119749E-6</v>
      </c>
      <c r="I115" s="99"/>
      <c r="J115" s="115">
        <v>6.7318131216236274</v>
      </c>
      <c r="K115" s="115">
        <v>3.0003607608495271</v>
      </c>
      <c r="L115" s="99">
        <v>4704473.95</v>
      </c>
      <c r="M115" s="99">
        <v>971340.55628137127</v>
      </c>
      <c r="N115" s="101">
        <f>J115/L115</f>
        <v>1.4309385476826005E-6</v>
      </c>
      <c r="P115" s="115">
        <v>0.01</v>
      </c>
      <c r="Q115" s="115">
        <v>0</v>
      </c>
      <c r="R115" s="99">
        <v>5533098.1499999994</v>
      </c>
      <c r="S115" s="99">
        <v>820648.7375934521</v>
      </c>
      <c r="T115" s="124">
        <f>P115/R115</f>
        <v>1.8073057315999359E-9</v>
      </c>
    </row>
    <row r="116" spans="2:20" s="95" customFormat="1" x14ac:dyDescent="0.25">
      <c r="B116" s="113" t="s">
        <v>33</v>
      </c>
      <c r="D116" s="115">
        <v>32.401534959608057</v>
      </c>
      <c r="E116" s="115">
        <v>7.6482349288100835</v>
      </c>
      <c r="F116" s="99">
        <v>3328197.4500000007</v>
      </c>
      <c r="G116" s="99">
        <v>2065130.2456240701</v>
      </c>
      <c r="H116" s="100">
        <f>D116/F116</f>
        <v>9.7354605447486444E-6</v>
      </c>
      <c r="I116" s="99"/>
      <c r="J116" s="115">
        <v>23.971174697453808</v>
      </c>
      <c r="K116" s="115">
        <v>3.9371637414150213</v>
      </c>
      <c r="L116" s="99">
        <v>1829317.05</v>
      </c>
      <c r="M116" s="99">
        <v>980034.45739615569</v>
      </c>
      <c r="N116" s="101">
        <f>J116/L116</f>
        <v>1.3103892896780144E-5</v>
      </c>
      <c r="P116" s="115">
        <v>0.01</v>
      </c>
      <c r="Q116" s="115">
        <v>0</v>
      </c>
      <c r="R116" s="99">
        <v>6185790.4500000002</v>
      </c>
      <c r="S116" s="99">
        <v>655418.07030014985</v>
      </c>
      <c r="T116" s="124">
        <f>P116/R116</f>
        <v>1.6166082703302697E-9</v>
      </c>
    </row>
    <row r="117" spans="2:20" x14ac:dyDescent="0.25">
      <c r="B117" s="111">
        <v>96</v>
      </c>
      <c r="C117" s="95"/>
      <c r="D117" s="115">
        <v>49.151684182089809</v>
      </c>
      <c r="E117" s="115">
        <v>8.1204727564454799</v>
      </c>
      <c r="F117" s="95">
        <v>1174236.0999999999</v>
      </c>
      <c r="G117" s="95">
        <v>893325.29551912274</v>
      </c>
      <c r="H117" s="101">
        <f>D117/F117</f>
        <v>4.1858433906170839E-5</v>
      </c>
      <c r="I117" s="95"/>
      <c r="J117" s="115">
        <v>24.8599390737409</v>
      </c>
      <c r="K117" s="115">
        <v>7.3677847816353186</v>
      </c>
      <c r="L117" s="95">
        <v>210595.1</v>
      </c>
      <c r="M117" s="95">
        <v>101250.99015208441</v>
      </c>
      <c r="N117" s="101">
        <f>J117/L117</f>
        <v>1.1804614197453265E-4</v>
      </c>
      <c r="O117" s="95"/>
      <c r="P117" s="115">
        <v>0.01</v>
      </c>
      <c r="Q117" s="115">
        <v>0</v>
      </c>
      <c r="R117" s="99">
        <v>7215374.3500000006</v>
      </c>
      <c r="S117" s="99">
        <v>572223.06418683217</v>
      </c>
      <c r="T117" s="124">
        <f>P117/R117</f>
        <v>1.3859294771032912E-9</v>
      </c>
    </row>
    <row r="118" spans="2:20" x14ac:dyDescent="0.25">
      <c r="B118" s="117">
        <v>120</v>
      </c>
      <c r="C118" s="118"/>
      <c r="D118" s="119">
        <v>41.801206575242404</v>
      </c>
      <c r="E118" s="119">
        <v>3.2073434292304444</v>
      </c>
      <c r="F118" s="118">
        <v>300187.14999999997</v>
      </c>
      <c r="G118" s="118">
        <v>223310.72985567115</v>
      </c>
      <c r="H118" s="120">
        <f>D118/F118</f>
        <v>1.3925048615586114E-4</v>
      </c>
      <c r="I118" s="118"/>
      <c r="J118" s="119">
        <v>24.534306608491789</v>
      </c>
      <c r="K118" s="119">
        <v>7.2713424807543356</v>
      </c>
      <c r="L118" s="118">
        <v>160357.69999999998</v>
      </c>
      <c r="M118" s="118">
        <v>77740.294260103663</v>
      </c>
      <c r="N118" s="120">
        <f>J118/L118</f>
        <v>1.5299737155429264E-4</v>
      </c>
      <c r="O118" s="118"/>
      <c r="P118" s="119">
        <v>0.01</v>
      </c>
      <c r="Q118" s="119">
        <v>0</v>
      </c>
      <c r="R118" s="121">
        <v>8739853.2000000011</v>
      </c>
      <c r="S118" s="121">
        <v>1145103.1504499388</v>
      </c>
      <c r="T118" s="125">
        <f>P118/R118</f>
        <v>1.1441839778269959E-9</v>
      </c>
    </row>
    <row r="120" spans="2:20" x14ac:dyDescent="0.25">
      <c r="B120" s="107"/>
      <c r="C120" s="108"/>
      <c r="D120" s="109" t="s">
        <v>63</v>
      </c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10"/>
    </row>
    <row r="121" spans="2:20" s="95" customFormat="1" x14ac:dyDescent="0.25">
      <c r="B121" s="111" t="s">
        <v>20</v>
      </c>
      <c r="D121" s="97" t="s">
        <v>8</v>
      </c>
      <c r="E121" s="97"/>
      <c r="F121" s="97"/>
      <c r="G121" s="97"/>
      <c r="H121" s="97"/>
      <c r="I121" s="97"/>
      <c r="J121" s="97" t="s">
        <v>9</v>
      </c>
      <c r="K121" s="97"/>
      <c r="L121" s="97"/>
      <c r="M121" s="97"/>
      <c r="N121" s="97"/>
      <c r="O121" s="97"/>
      <c r="P121" s="97" t="s">
        <v>6</v>
      </c>
      <c r="T121" s="112"/>
    </row>
    <row r="122" spans="2:20" s="95" customFormat="1" x14ac:dyDescent="0.25">
      <c r="B122" s="113"/>
      <c r="D122" s="97" t="s">
        <v>26</v>
      </c>
      <c r="E122" s="97"/>
      <c r="F122" s="97" t="s">
        <v>12</v>
      </c>
      <c r="G122" s="97"/>
      <c r="H122" s="97" t="s">
        <v>27</v>
      </c>
      <c r="I122" s="97"/>
      <c r="J122" s="97" t="s">
        <v>26</v>
      </c>
      <c r="K122" s="97"/>
      <c r="L122" s="97" t="s">
        <v>12</v>
      </c>
      <c r="M122" s="97"/>
      <c r="N122" s="97" t="s">
        <v>27</v>
      </c>
      <c r="O122" s="97"/>
      <c r="P122" s="97" t="s">
        <v>26</v>
      </c>
      <c r="Q122" s="97"/>
      <c r="R122" s="97" t="s">
        <v>12</v>
      </c>
      <c r="S122" s="97"/>
      <c r="T122" s="114" t="s">
        <v>27</v>
      </c>
    </row>
    <row r="123" spans="2:20" s="95" customFormat="1" x14ac:dyDescent="0.25">
      <c r="B123" s="113"/>
      <c r="D123" s="97" t="s">
        <v>2</v>
      </c>
      <c r="E123" s="97" t="s">
        <v>3</v>
      </c>
      <c r="F123" s="97" t="s">
        <v>2</v>
      </c>
      <c r="G123" s="97" t="s">
        <v>3</v>
      </c>
      <c r="H123" s="97" t="s">
        <v>2</v>
      </c>
      <c r="I123" s="97"/>
      <c r="J123" s="97" t="s">
        <v>2</v>
      </c>
      <c r="K123" s="97" t="s">
        <v>3</v>
      </c>
      <c r="L123" s="97" t="s">
        <v>2</v>
      </c>
      <c r="M123" s="97" t="s">
        <v>3</v>
      </c>
      <c r="N123" s="97" t="s">
        <v>2</v>
      </c>
      <c r="O123" s="97"/>
      <c r="P123" s="97" t="s">
        <v>2</v>
      </c>
      <c r="Q123" s="97" t="s">
        <v>3</v>
      </c>
      <c r="R123" s="97" t="s">
        <v>2</v>
      </c>
      <c r="S123" s="97" t="s">
        <v>3</v>
      </c>
      <c r="T123" s="114" t="s">
        <v>2</v>
      </c>
    </row>
    <row r="124" spans="2:20" s="95" customFormat="1" x14ac:dyDescent="0.25">
      <c r="B124" s="113" t="s">
        <v>28</v>
      </c>
      <c r="D124" s="115">
        <v>1.3569427268777752</v>
      </c>
      <c r="E124" s="115">
        <v>0.2938334128792755</v>
      </c>
      <c r="F124" s="99">
        <v>2919627.1999999997</v>
      </c>
      <c r="G124" s="99">
        <v>434696.57961052092</v>
      </c>
      <c r="H124" s="100">
        <f>D124/F124</f>
        <v>4.6476575053067571E-7</v>
      </c>
      <c r="I124" s="99"/>
      <c r="J124" s="115">
        <v>2.265142783091378</v>
      </c>
      <c r="K124" s="115">
        <v>9.7793991307841499E-2</v>
      </c>
      <c r="L124" s="99">
        <v>2939584.8000000003</v>
      </c>
      <c r="M124" s="99">
        <v>274037.18890700315</v>
      </c>
      <c r="N124" s="101">
        <f>J124/L124</f>
        <v>7.7056555166953429E-7</v>
      </c>
      <c r="P124" s="115">
        <v>0.01</v>
      </c>
      <c r="Q124" s="115">
        <v>0</v>
      </c>
      <c r="R124" s="99">
        <v>2250916.3000000003</v>
      </c>
      <c r="S124" s="99">
        <v>470919.69377159374</v>
      </c>
      <c r="T124" s="124">
        <f>P124/R124</f>
        <v>4.4426352059381327E-9</v>
      </c>
    </row>
    <row r="125" spans="2:20" s="95" customFormat="1" x14ac:dyDescent="0.25">
      <c r="B125" s="113" t="s">
        <v>29</v>
      </c>
      <c r="D125" s="115">
        <v>1.8251273754678972</v>
      </c>
      <c r="E125" s="115">
        <v>1.1535884290431613</v>
      </c>
      <c r="F125" s="99">
        <v>3205467.3000000003</v>
      </c>
      <c r="G125" s="99">
        <v>577149.90282332932</v>
      </c>
      <c r="H125" s="100">
        <f>D125/F125</f>
        <v>5.6937950216116599E-7</v>
      </c>
      <c r="I125" s="99"/>
      <c r="J125" s="115">
        <v>1.9261608013534328</v>
      </c>
      <c r="K125" s="115">
        <v>0.30097700507095304</v>
      </c>
      <c r="L125" s="99">
        <v>3278404.4500000007</v>
      </c>
      <c r="M125" s="99">
        <v>748224.52282039425</v>
      </c>
      <c r="N125" s="101">
        <f>J125/L125</f>
        <v>5.8752994962333959E-7</v>
      </c>
      <c r="P125" s="115">
        <v>0.32021031508228792</v>
      </c>
      <c r="Q125" s="115">
        <v>0.55462053483016149</v>
      </c>
      <c r="R125" s="99">
        <v>2515788.8000000003</v>
      </c>
      <c r="S125" s="99">
        <v>141611.55046341545</v>
      </c>
      <c r="T125" s="116">
        <f>P125/R125</f>
        <v>1.272802848483497E-7</v>
      </c>
    </row>
    <row r="126" spans="2:20" s="95" customFormat="1" x14ac:dyDescent="0.25">
      <c r="B126" s="113" t="s">
        <v>30</v>
      </c>
      <c r="D126" s="115">
        <v>1.6031393396561011</v>
      </c>
      <c r="E126" s="115">
        <v>0.15971509965979974</v>
      </c>
      <c r="F126" s="99">
        <v>2823217.65</v>
      </c>
      <c r="G126" s="99">
        <v>153179.00011307048</v>
      </c>
      <c r="H126" s="100">
        <f>D126/F126</f>
        <v>5.6784121467082118E-7</v>
      </c>
      <c r="I126" s="99"/>
      <c r="J126" s="115">
        <v>2.5601392998272043</v>
      </c>
      <c r="K126" s="115">
        <v>0.26897160629733363</v>
      </c>
      <c r="L126" s="99">
        <v>2918859.6</v>
      </c>
      <c r="M126" s="99">
        <v>229334.94136646515</v>
      </c>
      <c r="N126" s="101">
        <f>J126/L126</f>
        <v>8.7710258479962662E-7</v>
      </c>
      <c r="P126" s="115">
        <v>0.54388149386986229</v>
      </c>
      <c r="Q126" s="115">
        <v>0.49221653870033438</v>
      </c>
      <c r="R126" s="99">
        <v>2410965.9499999997</v>
      </c>
      <c r="S126" s="99">
        <v>208154.46705723731</v>
      </c>
      <c r="T126" s="116">
        <f>P126/R126</f>
        <v>2.2558655126168927E-7</v>
      </c>
    </row>
    <row r="127" spans="2:20" s="95" customFormat="1" x14ac:dyDescent="0.25">
      <c r="B127" s="113" t="s">
        <v>31</v>
      </c>
      <c r="D127" s="115">
        <v>3.1024927959615769</v>
      </c>
      <c r="E127" s="115">
        <v>0.72989947257361287</v>
      </c>
      <c r="F127" s="99">
        <v>4066931.6500000004</v>
      </c>
      <c r="G127" s="99">
        <v>79074.124755810422</v>
      </c>
      <c r="H127" s="100">
        <f>D127/F127</f>
        <v>7.628583568552416E-7</v>
      </c>
      <c r="I127" s="99"/>
      <c r="J127" s="115">
        <v>5.4403130600574592</v>
      </c>
      <c r="K127" s="115">
        <v>2.448239030301012</v>
      </c>
      <c r="L127" s="99">
        <v>4382475.8500000006</v>
      </c>
      <c r="M127" s="99">
        <v>506121.36572177766</v>
      </c>
      <c r="N127" s="101">
        <f>J127/L127</f>
        <v>1.2413789023064345E-6</v>
      </c>
      <c r="P127" s="115">
        <v>0.66930414507391234</v>
      </c>
      <c r="Q127" s="115">
        <v>1.1592687849844667</v>
      </c>
      <c r="R127" s="99">
        <v>3950433.1999999997</v>
      </c>
      <c r="S127" s="99">
        <v>79331.120587273123</v>
      </c>
      <c r="T127" s="116">
        <f>P127/R127</f>
        <v>1.6942550631508271E-7</v>
      </c>
    </row>
    <row r="128" spans="2:20" s="95" customFormat="1" x14ac:dyDescent="0.25">
      <c r="B128" s="113" t="s">
        <v>32</v>
      </c>
      <c r="D128" s="115">
        <v>41.992359109323552</v>
      </c>
      <c r="E128" s="115">
        <v>27.107644167224542</v>
      </c>
      <c r="F128" s="99">
        <v>4998389</v>
      </c>
      <c r="G128" s="99">
        <v>658514.32817495987</v>
      </c>
      <c r="H128" s="100">
        <f>D128/F128</f>
        <v>8.4011786816359339E-6</v>
      </c>
      <c r="I128" s="99"/>
      <c r="J128" s="115">
        <v>104.09014345720219</v>
      </c>
      <c r="K128" s="115">
        <v>33.636694026808641</v>
      </c>
      <c r="L128" s="99">
        <v>4704473.95</v>
      </c>
      <c r="M128" s="99">
        <v>971340.55628137127</v>
      </c>
      <c r="N128" s="101">
        <f>J128/L128</f>
        <v>2.2125777411776757E-5</v>
      </c>
      <c r="P128" s="115">
        <v>2.6935506438435803</v>
      </c>
      <c r="Q128" s="115">
        <v>3.8092558514623738</v>
      </c>
      <c r="R128" s="99">
        <v>5533098.1499999994</v>
      </c>
      <c r="S128" s="99">
        <v>820648.7375934521</v>
      </c>
      <c r="T128" s="116">
        <f>P128/R128</f>
        <v>4.8680695169732004E-7</v>
      </c>
    </row>
    <row r="129" spans="2:20" s="95" customFormat="1" x14ac:dyDescent="0.25">
      <c r="B129" s="113" t="s">
        <v>33</v>
      </c>
      <c r="D129" s="115">
        <v>81.052625223150656</v>
      </c>
      <c r="E129" s="115">
        <v>19.791124918393511</v>
      </c>
      <c r="F129" s="99">
        <v>3328197.4500000007</v>
      </c>
      <c r="G129" s="99">
        <v>2065130.2456240701</v>
      </c>
      <c r="H129" s="100">
        <f>D129/F129</f>
        <v>2.4353310295081993E-5</v>
      </c>
      <c r="I129" s="99"/>
      <c r="J129" s="115">
        <v>184.5118762469555</v>
      </c>
      <c r="K129" s="115">
        <v>23.774261549158659</v>
      </c>
      <c r="L129" s="99">
        <v>1829317.05</v>
      </c>
      <c r="M129" s="99">
        <v>980034.45739615569</v>
      </c>
      <c r="N129" s="101">
        <f>J129/L129</f>
        <v>1.0086380392450586E-4</v>
      </c>
      <c r="P129" s="115">
        <v>2.4099196024782827</v>
      </c>
      <c r="Q129" s="115">
        <v>2.027744045273268</v>
      </c>
      <c r="R129" s="99">
        <v>6185790.4500000002</v>
      </c>
      <c r="S129" s="99">
        <v>655418.07030014985</v>
      </c>
      <c r="T129" s="116">
        <f>P129/R129</f>
        <v>3.8958959601974275E-7</v>
      </c>
    </row>
    <row r="130" spans="2:20" x14ac:dyDescent="0.25">
      <c r="B130" s="111">
        <v>96</v>
      </c>
      <c r="C130" s="95"/>
      <c r="D130" s="115">
        <v>116.01937662634271</v>
      </c>
      <c r="E130" s="115">
        <v>9.451156008604304</v>
      </c>
      <c r="F130" s="95">
        <v>1174236.0999999999</v>
      </c>
      <c r="G130" s="95">
        <v>893325.29551912274</v>
      </c>
      <c r="H130" s="101">
        <f>D130/F130</f>
        <v>9.8804130299130411E-5</v>
      </c>
      <c r="I130" s="95"/>
      <c r="J130" s="115">
        <v>205.10536421032376</v>
      </c>
      <c r="K130" s="115">
        <v>22.7778975798361</v>
      </c>
      <c r="L130" s="95">
        <v>210595.1</v>
      </c>
      <c r="M130" s="95">
        <v>101250.99015208441</v>
      </c>
      <c r="N130" s="101">
        <f>J130/L130</f>
        <v>9.7393227197747597E-4</v>
      </c>
      <c r="O130" s="95"/>
      <c r="P130" s="115">
        <v>1.5891148399263093</v>
      </c>
      <c r="Q130" s="115">
        <v>2.7524276418140512</v>
      </c>
      <c r="R130" s="99">
        <v>7215374.3500000006</v>
      </c>
      <c r="S130" s="99">
        <v>572223.06418683217</v>
      </c>
      <c r="T130" s="116">
        <f>P130/R130</f>
        <v>2.20240109915615E-7</v>
      </c>
    </row>
    <row r="131" spans="2:20" x14ac:dyDescent="0.25">
      <c r="B131" s="117">
        <v>120</v>
      </c>
      <c r="C131" s="118"/>
      <c r="D131" s="119">
        <v>109.95695876185147</v>
      </c>
      <c r="E131" s="119">
        <v>16.631555124334799</v>
      </c>
      <c r="F131" s="118">
        <v>300187.14999999997</v>
      </c>
      <c r="G131" s="118">
        <v>223310.72985567115</v>
      </c>
      <c r="H131" s="120">
        <f>D131/F131</f>
        <v>3.6629468903599463E-4</v>
      </c>
      <c r="I131" s="118"/>
      <c r="J131" s="119">
        <v>269.64996122551452</v>
      </c>
      <c r="K131" s="119">
        <v>47.977506623754387</v>
      </c>
      <c r="L131" s="118">
        <v>160357.69999999998</v>
      </c>
      <c r="M131" s="118">
        <v>77740.294260103663</v>
      </c>
      <c r="N131" s="120">
        <f>J131/L131</f>
        <v>1.6815529358771954E-3</v>
      </c>
      <c r="O131" s="118"/>
      <c r="P131" s="119">
        <v>1.7441427780824099</v>
      </c>
      <c r="Q131" s="119">
        <v>3.0209439072930628</v>
      </c>
      <c r="R131" s="121">
        <v>8739853.2000000011</v>
      </c>
      <c r="S131" s="121">
        <v>1145103.1504499388</v>
      </c>
      <c r="T131" s="122">
        <f>P131/R131</f>
        <v>1.9956202217245591E-7</v>
      </c>
    </row>
    <row r="133" spans="2:20" x14ac:dyDescent="0.25">
      <c r="B133" s="107"/>
      <c r="C133" s="108"/>
      <c r="D133" s="109" t="s">
        <v>64</v>
      </c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10"/>
    </row>
    <row r="134" spans="2:20" s="95" customFormat="1" x14ac:dyDescent="0.25">
      <c r="B134" s="111" t="s">
        <v>20</v>
      </c>
      <c r="D134" s="97" t="s">
        <v>8</v>
      </c>
      <c r="E134" s="97"/>
      <c r="F134" s="97"/>
      <c r="G134" s="97"/>
      <c r="H134" s="97"/>
      <c r="I134" s="97"/>
      <c r="J134" s="97" t="s">
        <v>9</v>
      </c>
      <c r="K134" s="97"/>
      <c r="L134" s="97"/>
      <c r="M134" s="97"/>
      <c r="N134" s="97"/>
      <c r="O134" s="97"/>
      <c r="P134" s="97" t="s">
        <v>6</v>
      </c>
      <c r="T134" s="112"/>
    </row>
    <row r="135" spans="2:20" s="95" customFormat="1" x14ac:dyDescent="0.25">
      <c r="B135" s="113"/>
      <c r="D135" s="97" t="s">
        <v>26</v>
      </c>
      <c r="E135" s="97"/>
      <c r="F135" s="97" t="s">
        <v>12</v>
      </c>
      <c r="G135" s="97"/>
      <c r="H135" s="97" t="s">
        <v>27</v>
      </c>
      <c r="I135" s="97"/>
      <c r="J135" s="97" t="s">
        <v>26</v>
      </c>
      <c r="K135" s="97"/>
      <c r="L135" s="97" t="s">
        <v>12</v>
      </c>
      <c r="M135" s="97"/>
      <c r="N135" s="97" t="s">
        <v>27</v>
      </c>
      <c r="O135" s="97"/>
      <c r="P135" s="97" t="s">
        <v>26</v>
      </c>
      <c r="Q135" s="97"/>
      <c r="R135" s="97" t="s">
        <v>12</v>
      </c>
      <c r="S135" s="97"/>
      <c r="T135" s="114" t="s">
        <v>27</v>
      </c>
    </row>
    <row r="136" spans="2:20" s="95" customFormat="1" x14ac:dyDescent="0.25">
      <c r="B136" s="113"/>
      <c r="D136" s="97" t="s">
        <v>2</v>
      </c>
      <c r="E136" s="97" t="s">
        <v>3</v>
      </c>
      <c r="F136" s="97" t="s">
        <v>2</v>
      </c>
      <c r="G136" s="97" t="s">
        <v>3</v>
      </c>
      <c r="H136" s="97" t="s">
        <v>2</v>
      </c>
      <c r="I136" s="97"/>
      <c r="J136" s="97" t="s">
        <v>2</v>
      </c>
      <c r="K136" s="97" t="s">
        <v>3</v>
      </c>
      <c r="L136" s="97" t="s">
        <v>2</v>
      </c>
      <c r="M136" s="97" t="s">
        <v>3</v>
      </c>
      <c r="N136" s="97" t="s">
        <v>2</v>
      </c>
      <c r="O136" s="97"/>
      <c r="P136" s="97" t="s">
        <v>2</v>
      </c>
      <c r="Q136" s="97" t="s">
        <v>3</v>
      </c>
      <c r="R136" s="97" t="s">
        <v>2</v>
      </c>
      <c r="S136" s="97" t="s">
        <v>3</v>
      </c>
      <c r="T136" s="114" t="s">
        <v>2</v>
      </c>
    </row>
    <row r="137" spans="2:20" s="95" customFormat="1" x14ac:dyDescent="0.25">
      <c r="B137" s="113" t="s">
        <v>28</v>
      </c>
      <c r="D137" s="115">
        <v>1.934485176362684</v>
      </c>
      <c r="E137" s="115">
        <v>0.28585029974211867</v>
      </c>
      <c r="F137" s="99">
        <v>2919627.1999999997</v>
      </c>
      <c r="G137" s="99">
        <v>434696.57961052092</v>
      </c>
      <c r="H137" s="100">
        <f>D137/F137</f>
        <v>6.6257951575553352E-7</v>
      </c>
      <c r="I137" s="99"/>
      <c r="J137" s="115">
        <v>2.4708511316895234</v>
      </c>
      <c r="K137" s="115">
        <v>0.20695889965351524</v>
      </c>
      <c r="L137" s="99">
        <v>2939584.8000000003</v>
      </c>
      <c r="M137" s="99">
        <v>274037.18890700315</v>
      </c>
      <c r="N137" s="101">
        <f>J137/L137</f>
        <v>8.4054426043076663E-7</v>
      </c>
      <c r="P137" s="115">
        <v>0.01</v>
      </c>
      <c r="Q137" s="115">
        <v>0</v>
      </c>
      <c r="R137" s="99">
        <v>2250916.3000000003</v>
      </c>
      <c r="S137" s="99">
        <v>470919.69377159374</v>
      </c>
      <c r="T137" s="116">
        <f>P137/R137</f>
        <v>4.4426352059381327E-9</v>
      </c>
    </row>
    <row r="138" spans="2:20" s="95" customFormat="1" x14ac:dyDescent="0.25">
      <c r="B138" s="113" t="s">
        <v>29</v>
      </c>
      <c r="D138" s="115">
        <v>2.2016710128550776</v>
      </c>
      <c r="E138" s="115">
        <v>1.0330339679719194</v>
      </c>
      <c r="F138" s="99">
        <v>3205467.3000000003</v>
      </c>
      <c r="G138" s="99">
        <v>577149.90282332932</v>
      </c>
      <c r="H138" s="100">
        <f>D138/F138</f>
        <v>6.8684868906791759E-7</v>
      </c>
      <c r="I138" s="99"/>
      <c r="J138" s="115">
        <v>2.2176847179254544</v>
      </c>
      <c r="K138" s="115">
        <v>0.20805561167021991</v>
      </c>
      <c r="L138" s="99">
        <v>3278404.4500000007</v>
      </c>
      <c r="M138" s="99">
        <v>748224.52282039425</v>
      </c>
      <c r="N138" s="101">
        <f>J138/L138</f>
        <v>6.7645244866766026E-7</v>
      </c>
      <c r="P138" s="115">
        <v>0.21539865387237381</v>
      </c>
      <c r="Q138" s="115">
        <v>0.3730814123888942</v>
      </c>
      <c r="R138" s="99">
        <v>2515788.8000000003</v>
      </c>
      <c r="S138" s="99">
        <v>141611.55046341545</v>
      </c>
      <c r="T138" s="116">
        <f>P138/R138</f>
        <v>8.5618734717466654E-8</v>
      </c>
    </row>
    <row r="139" spans="2:20" s="95" customFormat="1" x14ac:dyDescent="0.25">
      <c r="B139" s="113" t="s">
        <v>30</v>
      </c>
      <c r="D139" s="115">
        <v>2.3499940620538813</v>
      </c>
      <c r="E139" s="115">
        <v>0.2452988841485913</v>
      </c>
      <c r="F139" s="99">
        <v>2823217.65</v>
      </c>
      <c r="G139" s="99">
        <v>153179.00011307048</v>
      </c>
      <c r="H139" s="100">
        <f>D139/F139</f>
        <v>8.3238147156450424E-7</v>
      </c>
      <c r="I139" s="99"/>
      <c r="J139" s="115">
        <v>3.1106062544064295</v>
      </c>
      <c r="K139" s="115">
        <v>0.38918794060976347</v>
      </c>
      <c r="L139" s="99">
        <v>2918859.6</v>
      </c>
      <c r="M139" s="99">
        <v>229334.94136646515</v>
      </c>
      <c r="N139" s="101">
        <f>J139/L139</f>
        <v>1.0656923184679488E-6</v>
      </c>
      <c r="P139" s="115">
        <v>0.01</v>
      </c>
      <c r="Q139" s="115">
        <v>0</v>
      </c>
      <c r="R139" s="99">
        <v>2410965.9499999997</v>
      </c>
      <c r="S139" s="99">
        <v>208154.46705723731</v>
      </c>
      <c r="T139" s="116">
        <f>P139/R139</f>
        <v>4.1477151512654097E-9</v>
      </c>
    </row>
    <row r="140" spans="2:20" s="95" customFormat="1" x14ac:dyDescent="0.25">
      <c r="B140" s="113" t="s">
        <v>31</v>
      </c>
      <c r="D140" s="115">
        <v>6.747275344748811</v>
      </c>
      <c r="E140" s="115">
        <v>3.1946122166635651</v>
      </c>
      <c r="F140" s="99">
        <v>4066931.6500000004</v>
      </c>
      <c r="G140" s="99">
        <v>79074.124755810422</v>
      </c>
      <c r="H140" s="100">
        <f>D140/F140</f>
        <v>1.6590579644358691E-6</v>
      </c>
      <c r="I140" s="99"/>
      <c r="J140" s="115">
        <v>6.0753593041509646</v>
      </c>
      <c r="K140" s="115">
        <v>3.0927242889180007</v>
      </c>
      <c r="L140" s="99">
        <v>4382475.8500000006</v>
      </c>
      <c r="M140" s="99">
        <v>506121.36572177766</v>
      </c>
      <c r="N140" s="101">
        <f>J140/L140</f>
        <v>1.3862847194356961E-6</v>
      </c>
      <c r="P140" s="115">
        <v>0.01</v>
      </c>
      <c r="Q140" s="115">
        <v>0</v>
      </c>
      <c r="R140" s="99">
        <v>3950433.1999999997</v>
      </c>
      <c r="S140" s="99">
        <v>79331.120587273123</v>
      </c>
      <c r="T140" s="116">
        <f>P140/R140</f>
        <v>2.5313679522539455E-9</v>
      </c>
    </row>
    <row r="141" spans="2:20" s="95" customFormat="1" x14ac:dyDescent="0.25">
      <c r="B141" s="113" t="s">
        <v>32</v>
      </c>
      <c r="D141" s="115">
        <v>84.580428765505459</v>
      </c>
      <c r="E141" s="115">
        <v>65.506724220164671</v>
      </c>
      <c r="F141" s="99">
        <v>4998389</v>
      </c>
      <c r="G141" s="99">
        <v>658514.32817495987</v>
      </c>
      <c r="H141" s="100">
        <f>D141/F141</f>
        <v>1.6921537872603644E-5</v>
      </c>
      <c r="I141" s="99"/>
      <c r="J141" s="115">
        <v>171.04821820648462</v>
      </c>
      <c r="K141" s="115">
        <v>56.847692107865939</v>
      </c>
      <c r="L141" s="99">
        <v>4704473.95</v>
      </c>
      <c r="M141" s="99">
        <v>971340.55628137127</v>
      </c>
      <c r="N141" s="101">
        <f>J141/L141</f>
        <v>3.635862798357819E-5</v>
      </c>
      <c r="P141" s="115">
        <v>0.01</v>
      </c>
      <c r="Q141" s="115">
        <v>0</v>
      </c>
      <c r="R141" s="99">
        <v>5533098.1499999994</v>
      </c>
      <c r="S141" s="99">
        <v>820648.7375934521</v>
      </c>
      <c r="T141" s="116">
        <f>P141/R141</f>
        <v>1.8073057315999359E-9</v>
      </c>
    </row>
    <row r="142" spans="2:20" s="95" customFormat="1" x14ac:dyDescent="0.25">
      <c r="B142" s="113" t="s">
        <v>33</v>
      </c>
      <c r="D142" s="115">
        <v>163.22747561998025</v>
      </c>
      <c r="E142" s="115">
        <v>25.169846596615617</v>
      </c>
      <c r="F142" s="99">
        <v>3328197.4500000007</v>
      </c>
      <c r="G142" s="99">
        <v>2065130.2456240701</v>
      </c>
      <c r="H142" s="100">
        <f>D142/F142</f>
        <v>4.9043807668316143E-5</v>
      </c>
      <c r="I142" s="99"/>
      <c r="J142" s="115">
        <v>325.85257859518953</v>
      </c>
      <c r="K142" s="115">
        <v>43.829150170540956</v>
      </c>
      <c r="L142" s="99">
        <v>1829317.05</v>
      </c>
      <c r="M142" s="99">
        <v>980034.45739615569</v>
      </c>
      <c r="N142" s="101">
        <f>J142/L142</f>
        <v>1.7812799514178775E-4</v>
      </c>
      <c r="P142" s="115">
        <v>0.01</v>
      </c>
      <c r="Q142" s="115">
        <v>0</v>
      </c>
      <c r="R142" s="99">
        <v>6185790.4500000002</v>
      </c>
      <c r="S142" s="99">
        <v>655418.07030014985</v>
      </c>
      <c r="T142" s="116">
        <f>P142/R142</f>
        <v>1.6166082703302697E-9</v>
      </c>
    </row>
    <row r="143" spans="2:20" x14ac:dyDescent="0.25">
      <c r="B143" s="111">
        <v>96</v>
      </c>
      <c r="C143" s="95"/>
      <c r="D143" s="115">
        <v>240.70462161137957</v>
      </c>
      <c r="E143" s="115">
        <v>34.934914680966436</v>
      </c>
      <c r="F143" s="95">
        <v>1174236.0999999999</v>
      </c>
      <c r="G143" s="95">
        <v>893325.29551912274</v>
      </c>
      <c r="H143" s="101">
        <f>D143/F143</f>
        <v>2.0498826565745984E-4</v>
      </c>
      <c r="I143" s="95"/>
      <c r="J143" s="115">
        <v>312.57285652557897</v>
      </c>
      <c r="K143" s="115">
        <v>38.837781852886714</v>
      </c>
      <c r="L143" s="95">
        <v>210595.1</v>
      </c>
      <c r="M143" s="95">
        <v>101250.99015208441</v>
      </c>
      <c r="N143" s="101">
        <f>J143/L143</f>
        <v>1.4842361314464532E-3</v>
      </c>
      <c r="O143" s="95"/>
      <c r="P143" s="115">
        <v>0.01</v>
      </c>
      <c r="Q143" s="115">
        <v>0</v>
      </c>
      <c r="R143" s="99">
        <v>7215374.3500000006</v>
      </c>
      <c r="S143" s="99">
        <v>572223.06418683217</v>
      </c>
      <c r="T143" s="116">
        <f>P143/R143</f>
        <v>1.3859294771032912E-9</v>
      </c>
    </row>
    <row r="144" spans="2:20" x14ac:dyDescent="0.25">
      <c r="B144" s="117">
        <v>120</v>
      </c>
      <c r="C144" s="118"/>
      <c r="D144" s="119">
        <v>248.02664611720175</v>
      </c>
      <c r="E144" s="119">
        <v>26.586586916185539</v>
      </c>
      <c r="F144" s="118">
        <v>300187.14999999997</v>
      </c>
      <c r="G144" s="118">
        <v>223310.72985567115</v>
      </c>
      <c r="H144" s="120">
        <f>D144/F144</f>
        <v>8.262400509722078E-4</v>
      </c>
      <c r="I144" s="118"/>
      <c r="J144" s="119">
        <v>431.56939683637074</v>
      </c>
      <c r="K144" s="119">
        <v>96.963536226347941</v>
      </c>
      <c r="L144" s="118">
        <v>160357.69999999998</v>
      </c>
      <c r="M144" s="118">
        <v>77740.294260103663</v>
      </c>
      <c r="N144" s="120">
        <f>J144/L144</f>
        <v>2.6912920105262848E-3</v>
      </c>
      <c r="O144" s="118"/>
      <c r="P144" s="119">
        <v>0.01</v>
      </c>
      <c r="Q144" s="119">
        <v>0</v>
      </c>
      <c r="R144" s="121">
        <v>8739853.2000000011</v>
      </c>
      <c r="S144" s="121">
        <v>1145103.1504499388</v>
      </c>
      <c r="T144" s="122">
        <f>P144/R144</f>
        <v>1.1441839778269959E-9</v>
      </c>
    </row>
    <row r="146" spans="2:20" x14ac:dyDescent="0.25">
      <c r="B146" s="107"/>
      <c r="C146" s="108"/>
      <c r="D146" s="109" t="s">
        <v>65</v>
      </c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10"/>
    </row>
    <row r="147" spans="2:20" s="95" customFormat="1" x14ac:dyDescent="0.25">
      <c r="B147" s="111" t="s">
        <v>20</v>
      </c>
      <c r="D147" s="97" t="s">
        <v>8</v>
      </c>
      <c r="E147" s="97"/>
      <c r="F147" s="97"/>
      <c r="G147" s="97"/>
      <c r="H147" s="97"/>
      <c r="I147" s="97"/>
      <c r="J147" s="97" t="s">
        <v>9</v>
      </c>
      <c r="K147" s="97"/>
      <c r="L147" s="97"/>
      <c r="M147" s="97"/>
      <c r="N147" s="97"/>
      <c r="O147" s="97"/>
      <c r="P147" s="97" t="s">
        <v>6</v>
      </c>
      <c r="T147" s="112"/>
    </row>
    <row r="148" spans="2:20" s="95" customFormat="1" x14ac:dyDescent="0.25">
      <c r="B148" s="113"/>
      <c r="D148" s="97" t="s">
        <v>26</v>
      </c>
      <c r="E148" s="97"/>
      <c r="F148" s="97" t="s">
        <v>12</v>
      </c>
      <c r="G148" s="97"/>
      <c r="H148" s="97" t="s">
        <v>27</v>
      </c>
      <c r="I148" s="97"/>
      <c r="J148" s="97" t="s">
        <v>26</v>
      </c>
      <c r="K148" s="97"/>
      <c r="L148" s="97" t="s">
        <v>12</v>
      </c>
      <c r="M148" s="97"/>
      <c r="N148" s="97" t="s">
        <v>27</v>
      </c>
      <c r="O148" s="97"/>
      <c r="P148" s="97" t="s">
        <v>26</v>
      </c>
      <c r="Q148" s="97"/>
      <c r="R148" s="97" t="s">
        <v>12</v>
      </c>
      <c r="S148" s="97"/>
      <c r="T148" s="114" t="s">
        <v>27</v>
      </c>
    </row>
    <row r="149" spans="2:20" s="95" customFormat="1" x14ac:dyDescent="0.25">
      <c r="B149" s="113"/>
      <c r="D149" s="97" t="s">
        <v>2</v>
      </c>
      <c r="E149" s="97" t="s">
        <v>3</v>
      </c>
      <c r="F149" s="97" t="s">
        <v>2</v>
      </c>
      <c r="G149" s="97" t="s">
        <v>3</v>
      </c>
      <c r="H149" s="97" t="s">
        <v>2</v>
      </c>
      <c r="I149" s="97"/>
      <c r="J149" s="97" t="s">
        <v>2</v>
      </c>
      <c r="K149" s="97" t="s">
        <v>3</v>
      </c>
      <c r="L149" s="97" t="s">
        <v>2</v>
      </c>
      <c r="M149" s="97" t="s">
        <v>3</v>
      </c>
      <c r="N149" s="97" t="s">
        <v>2</v>
      </c>
      <c r="O149" s="97"/>
      <c r="P149" s="97" t="s">
        <v>2</v>
      </c>
      <c r="Q149" s="97" t="s">
        <v>3</v>
      </c>
      <c r="R149" s="97" t="s">
        <v>2</v>
      </c>
      <c r="S149" s="97" t="s">
        <v>3</v>
      </c>
      <c r="T149" s="114" t="s">
        <v>2</v>
      </c>
    </row>
    <row r="150" spans="2:20" s="95" customFormat="1" x14ac:dyDescent="0.25">
      <c r="B150" s="113" t="s">
        <v>28</v>
      </c>
      <c r="D150" s="115">
        <v>1.0069110356921567</v>
      </c>
      <c r="E150" s="115">
        <v>0.31470883830501972</v>
      </c>
      <c r="F150" s="99">
        <v>2919627.1999999997</v>
      </c>
      <c r="G150" s="99">
        <v>434696.57961052092</v>
      </c>
      <c r="H150" s="100">
        <f>D150/F150</f>
        <v>3.4487657728772934E-7</v>
      </c>
      <c r="I150" s="99"/>
      <c r="J150" s="115">
        <v>1.3561845282319549</v>
      </c>
      <c r="K150" s="115">
        <v>0.2551881888777433</v>
      </c>
      <c r="L150" s="99">
        <v>2939584.8000000003</v>
      </c>
      <c r="M150" s="99">
        <v>274037.18890700315</v>
      </c>
      <c r="N150" s="101">
        <f>J150/L150</f>
        <v>4.61352408759208E-7</v>
      </c>
      <c r="P150" s="115">
        <v>0.26594040476520414</v>
      </c>
      <c r="Q150" s="115">
        <v>0.46062229283876593</v>
      </c>
      <c r="R150" s="99">
        <v>2250916.3000000003</v>
      </c>
      <c r="S150" s="99">
        <v>470919.69377159374</v>
      </c>
      <c r="T150" s="116">
        <f>P150/R150</f>
        <v>1.181476204891333E-7</v>
      </c>
    </row>
    <row r="151" spans="2:20" s="95" customFormat="1" x14ac:dyDescent="0.25">
      <c r="B151" s="113" t="s">
        <v>29</v>
      </c>
      <c r="D151" s="115">
        <v>0.92220179618133191</v>
      </c>
      <c r="E151" s="115">
        <v>0.4829374440904875</v>
      </c>
      <c r="F151" s="99">
        <v>3205467.3000000003</v>
      </c>
      <c r="G151" s="99">
        <v>577149.90282332932</v>
      </c>
      <c r="H151" s="100">
        <f>D151/F151</f>
        <v>2.8769652280693419E-7</v>
      </c>
      <c r="I151" s="99"/>
      <c r="J151" s="115">
        <v>1.1380726364315912</v>
      </c>
      <c r="K151" s="115">
        <v>0.13991514766917473</v>
      </c>
      <c r="L151" s="99">
        <v>3278404.4500000007</v>
      </c>
      <c r="M151" s="99">
        <v>748224.52282039425</v>
      </c>
      <c r="N151" s="101">
        <f>J151/L151</f>
        <v>3.4714223146921085E-7</v>
      </c>
      <c r="P151" s="115">
        <v>0.27101292171090779</v>
      </c>
      <c r="Q151" s="115">
        <v>0.46940814991097879</v>
      </c>
      <c r="R151" s="99">
        <v>2515788.8000000003</v>
      </c>
      <c r="S151" s="99">
        <v>141611.55046341545</v>
      </c>
      <c r="T151" s="116">
        <f>P151/R151</f>
        <v>1.0772483036370452E-7</v>
      </c>
    </row>
    <row r="152" spans="2:20" s="95" customFormat="1" x14ac:dyDescent="0.25">
      <c r="B152" s="113" t="s">
        <v>30</v>
      </c>
      <c r="D152" s="115">
        <v>0.99975713533453681</v>
      </c>
      <c r="E152" s="115">
        <v>0.32930554789307448</v>
      </c>
      <c r="F152" s="99">
        <v>2823217.65</v>
      </c>
      <c r="G152" s="99">
        <v>153179.00011307048</v>
      </c>
      <c r="H152" s="100">
        <f>D152/F152</f>
        <v>3.5411975245144024E-7</v>
      </c>
      <c r="I152" s="99"/>
      <c r="J152" s="115">
        <v>1.7189936703822546</v>
      </c>
      <c r="K152" s="115">
        <v>0.59731692772659051</v>
      </c>
      <c r="L152" s="99">
        <v>2918859.6</v>
      </c>
      <c r="M152" s="99">
        <v>229334.94136646515</v>
      </c>
      <c r="N152" s="101">
        <f>J152/L152</f>
        <v>5.8892646648103749E-7</v>
      </c>
      <c r="P152" s="115">
        <v>0.11953995939525146</v>
      </c>
      <c r="Q152" s="115">
        <v>0.2070492832072961</v>
      </c>
      <c r="R152" s="99">
        <v>2410965.9499999997</v>
      </c>
      <c r="S152" s="99">
        <v>208154.46705723731</v>
      </c>
      <c r="T152" s="116">
        <f>P152/R152</f>
        <v>4.9581770076533629E-8</v>
      </c>
    </row>
    <row r="153" spans="2:20" s="95" customFormat="1" x14ac:dyDescent="0.25">
      <c r="B153" s="113" t="s">
        <v>31</v>
      </c>
      <c r="D153" s="115">
        <v>1.8979032605080215</v>
      </c>
      <c r="E153" s="115">
        <v>0.75144313847672783</v>
      </c>
      <c r="F153" s="99">
        <v>4066931.6500000004</v>
      </c>
      <c r="G153" s="99">
        <v>79074.124755810422</v>
      </c>
      <c r="H153" s="100">
        <f>D153/F153</f>
        <v>4.6666711512302434E-7</v>
      </c>
      <c r="I153" s="99"/>
      <c r="J153" s="115">
        <v>2.8422970062366448</v>
      </c>
      <c r="K153" s="115">
        <v>1.6745455569688821</v>
      </c>
      <c r="L153" s="99">
        <v>4382475.8500000006</v>
      </c>
      <c r="M153" s="99">
        <v>506121.36572177766</v>
      </c>
      <c r="N153" s="101">
        <f>J153/L153</f>
        <v>6.4855965064511298E-7</v>
      </c>
      <c r="P153" s="115">
        <v>0.57543953274409532</v>
      </c>
      <c r="Q153" s="115">
        <v>0.9966905073964677</v>
      </c>
      <c r="R153" s="99">
        <v>3950433.1999999997</v>
      </c>
      <c r="S153" s="99">
        <v>79331.120587273123</v>
      </c>
      <c r="T153" s="116">
        <f>P153/R153</f>
        <v>1.4566491916483878E-7</v>
      </c>
    </row>
    <row r="154" spans="2:20" s="95" customFormat="1" x14ac:dyDescent="0.25">
      <c r="B154" s="113" t="s">
        <v>32</v>
      </c>
      <c r="D154" s="115">
        <v>23.314177627695894</v>
      </c>
      <c r="E154" s="115">
        <v>14.899707874175801</v>
      </c>
      <c r="F154" s="99">
        <v>4998389</v>
      </c>
      <c r="G154" s="99">
        <v>658514.32817495987</v>
      </c>
      <c r="H154" s="100">
        <f>D154/F154</f>
        <v>4.6643383753637214E-6</v>
      </c>
      <c r="I154" s="99"/>
      <c r="J154" s="115">
        <v>55.612160222574268</v>
      </c>
      <c r="K154" s="115">
        <v>14.579174674877173</v>
      </c>
      <c r="L154" s="99">
        <v>4704473.95</v>
      </c>
      <c r="M154" s="99">
        <v>971340.55628137127</v>
      </c>
      <c r="N154" s="101">
        <f>J154/L154</f>
        <v>1.1821121939164796E-5</v>
      </c>
      <c r="P154" s="115">
        <v>1.0559197794193442</v>
      </c>
      <c r="Q154" s="115">
        <v>1.4932960728328435</v>
      </c>
      <c r="R154" s="99">
        <v>5533098.1499999994</v>
      </c>
      <c r="S154" s="99">
        <v>820648.7375934521</v>
      </c>
      <c r="T154" s="116">
        <f>P154/R154</f>
        <v>1.9083698694543208E-7</v>
      </c>
    </row>
    <row r="155" spans="2:20" s="95" customFormat="1" x14ac:dyDescent="0.25">
      <c r="B155" s="113" t="s">
        <v>33</v>
      </c>
      <c r="D155" s="115">
        <v>51.659643781116465</v>
      </c>
      <c r="E155" s="115">
        <v>8.4119029151273796</v>
      </c>
      <c r="F155" s="99">
        <v>3328197.4500000007</v>
      </c>
      <c r="G155" s="99">
        <v>2065130.2456240701</v>
      </c>
      <c r="H155" s="100">
        <f>D155/F155</f>
        <v>1.5521808593752891E-5</v>
      </c>
      <c r="I155" s="99"/>
      <c r="J155" s="115">
        <v>86.832732709874662</v>
      </c>
      <c r="K155" s="115">
        <v>19.723118858853379</v>
      </c>
      <c r="L155" s="99">
        <v>1829317.05</v>
      </c>
      <c r="M155" s="99">
        <v>980034.45739615569</v>
      </c>
      <c r="N155" s="101">
        <f>J155/L155</f>
        <v>4.7467295354774429E-5</v>
      </c>
      <c r="P155" s="115">
        <v>1.306309186894907</v>
      </c>
      <c r="Q155" s="115">
        <v>1.2829672308772835</v>
      </c>
      <c r="R155" s="99">
        <v>6185790.4500000002</v>
      </c>
      <c r="S155" s="99">
        <v>655418.07030014985</v>
      </c>
      <c r="T155" s="116">
        <f>P155/R155</f>
        <v>2.1117902351427165E-7</v>
      </c>
    </row>
    <row r="156" spans="2:20" x14ac:dyDescent="0.25">
      <c r="B156" s="111">
        <v>96</v>
      </c>
      <c r="C156" s="95"/>
      <c r="D156" s="115">
        <v>64.027565202339474</v>
      </c>
      <c r="E156" s="115">
        <v>6.1447122800823166</v>
      </c>
      <c r="F156" s="95">
        <v>1174236.0999999999</v>
      </c>
      <c r="G156" s="95">
        <v>893325.29551912274</v>
      </c>
      <c r="H156" s="101">
        <f>D156/F156</f>
        <v>5.4526994360281959E-5</v>
      </c>
      <c r="I156" s="95"/>
      <c r="J156" s="115">
        <v>101.20313598347781</v>
      </c>
      <c r="K156" s="115">
        <v>9.3937154659595432</v>
      </c>
      <c r="L156" s="95">
        <v>210595.1</v>
      </c>
      <c r="M156" s="95">
        <v>101250.99015208441</v>
      </c>
      <c r="N156" s="101">
        <f>J156/L156</f>
        <v>4.8055788564633177E-4</v>
      </c>
      <c r="O156" s="95"/>
      <c r="P156" s="115">
        <v>0.68873283486988734</v>
      </c>
      <c r="Q156" s="115">
        <v>1.1929202628355906</v>
      </c>
      <c r="R156" s="99">
        <v>7215374.3500000006</v>
      </c>
      <c r="S156" s="99">
        <v>572223.06418683217</v>
      </c>
      <c r="T156" s="116">
        <f>P156/R156</f>
        <v>9.5453513769509034E-8</v>
      </c>
    </row>
    <row r="157" spans="2:20" x14ac:dyDescent="0.25">
      <c r="B157" s="117">
        <v>120</v>
      </c>
      <c r="C157" s="118"/>
      <c r="D157" s="119">
        <v>77.659248083540945</v>
      </c>
      <c r="E157" s="119">
        <v>11.932635991814866</v>
      </c>
      <c r="F157" s="118">
        <v>300187.14999999997</v>
      </c>
      <c r="G157" s="118">
        <v>223310.72985567115</v>
      </c>
      <c r="H157" s="120">
        <f>D157/F157</f>
        <v>2.5870277286533068E-4</v>
      </c>
      <c r="I157" s="118"/>
      <c r="J157" s="119">
        <v>150.83389039748758</v>
      </c>
      <c r="K157" s="119">
        <v>37.028193250344685</v>
      </c>
      <c r="L157" s="118">
        <v>160357.69999999998</v>
      </c>
      <c r="M157" s="118">
        <v>77740.294260103663</v>
      </c>
      <c r="N157" s="120">
        <f>J157/L157</f>
        <v>9.4060896606453946E-4</v>
      </c>
      <c r="O157" s="118"/>
      <c r="P157" s="119">
        <v>0.01</v>
      </c>
      <c r="Q157" s="119">
        <v>0</v>
      </c>
      <c r="R157" s="121">
        <v>8739853.2000000011</v>
      </c>
      <c r="S157" s="121">
        <v>1145103.1504499388</v>
      </c>
      <c r="T157" s="122">
        <f>P157/R157</f>
        <v>1.1441839778269959E-9</v>
      </c>
    </row>
    <row r="159" spans="2:20" x14ac:dyDescent="0.25">
      <c r="B159" s="107"/>
      <c r="C159" s="108"/>
      <c r="D159" s="109" t="s">
        <v>66</v>
      </c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10"/>
    </row>
    <row r="160" spans="2:20" s="95" customFormat="1" x14ac:dyDescent="0.25">
      <c r="B160" s="111" t="s">
        <v>20</v>
      </c>
      <c r="D160" s="97" t="s">
        <v>8</v>
      </c>
      <c r="E160" s="97"/>
      <c r="F160" s="97"/>
      <c r="G160" s="97"/>
      <c r="H160" s="97"/>
      <c r="I160" s="97"/>
      <c r="J160" s="97" t="s">
        <v>9</v>
      </c>
      <c r="K160" s="97"/>
      <c r="L160" s="97"/>
      <c r="M160" s="97"/>
      <c r="N160" s="97"/>
      <c r="O160" s="97"/>
      <c r="P160" s="97" t="s">
        <v>6</v>
      </c>
      <c r="T160" s="112"/>
    </row>
    <row r="161" spans="2:20" s="95" customFormat="1" x14ac:dyDescent="0.25">
      <c r="B161" s="113"/>
      <c r="D161" s="97" t="s">
        <v>26</v>
      </c>
      <c r="E161" s="97"/>
      <c r="F161" s="97" t="s">
        <v>12</v>
      </c>
      <c r="G161" s="97"/>
      <c r="H161" s="97" t="s">
        <v>27</v>
      </c>
      <c r="I161" s="97"/>
      <c r="J161" s="97" t="s">
        <v>26</v>
      </c>
      <c r="K161" s="97"/>
      <c r="L161" s="97" t="s">
        <v>12</v>
      </c>
      <c r="M161" s="97"/>
      <c r="N161" s="97" t="s">
        <v>27</v>
      </c>
      <c r="O161" s="97"/>
      <c r="P161" s="97" t="s">
        <v>26</v>
      </c>
      <c r="Q161" s="97"/>
      <c r="R161" s="97" t="s">
        <v>12</v>
      </c>
      <c r="S161" s="97"/>
      <c r="T161" s="114" t="s">
        <v>27</v>
      </c>
    </row>
    <row r="162" spans="2:20" s="95" customFormat="1" x14ac:dyDescent="0.25">
      <c r="B162" s="113"/>
      <c r="D162" s="97" t="s">
        <v>2</v>
      </c>
      <c r="E162" s="97" t="s">
        <v>3</v>
      </c>
      <c r="F162" s="97" t="s">
        <v>2</v>
      </c>
      <c r="G162" s="97" t="s">
        <v>3</v>
      </c>
      <c r="H162" s="97" t="s">
        <v>2</v>
      </c>
      <c r="I162" s="97"/>
      <c r="J162" s="97" t="s">
        <v>2</v>
      </c>
      <c r="K162" s="97" t="s">
        <v>3</v>
      </c>
      <c r="L162" s="97" t="s">
        <v>2</v>
      </c>
      <c r="M162" s="97" t="s">
        <v>3</v>
      </c>
      <c r="N162" s="97" t="s">
        <v>2</v>
      </c>
      <c r="O162" s="97"/>
      <c r="P162" s="97" t="s">
        <v>2</v>
      </c>
      <c r="Q162" s="97" t="s">
        <v>3</v>
      </c>
      <c r="R162" s="97" t="s">
        <v>2</v>
      </c>
      <c r="S162" s="97" t="s">
        <v>3</v>
      </c>
      <c r="T162" s="114" t="s">
        <v>2</v>
      </c>
    </row>
    <row r="163" spans="2:20" s="95" customFormat="1" x14ac:dyDescent="0.25">
      <c r="B163" s="113" t="s">
        <v>28</v>
      </c>
      <c r="D163" s="115">
        <v>0.01</v>
      </c>
      <c r="E163" s="115">
        <v>0</v>
      </c>
      <c r="F163" s="99">
        <v>2919627.1999999997</v>
      </c>
      <c r="G163" s="99">
        <v>434696.57961052092</v>
      </c>
      <c r="H163" s="100">
        <f>D163/F163</f>
        <v>3.4250948203250065E-9</v>
      </c>
      <c r="I163" s="99"/>
      <c r="J163" s="115">
        <v>0.01</v>
      </c>
      <c r="K163" s="115">
        <v>0</v>
      </c>
      <c r="L163" s="99">
        <v>2939584.8000000003</v>
      </c>
      <c r="M163" s="99">
        <v>274037.18890700315</v>
      </c>
      <c r="N163" s="101">
        <f>J163/L163</f>
        <v>3.4018409674726852E-9</v>
      </c>
      <c r="P163" s="115">
        <v>0.01</v>
      </c>
      <c r="Q163" s="115">
        <v>0</v>
      </c>
      <c r="R163" s="99">
        <v>2250916.3000000003</v>
      </c>
      <c r="S163" s="99">
        <v>470919.69377159374</v>
      </c>
      <c r="T163" s="116">
        <f>P163/R163</f>
        <v>4.4426352059381327E-9</v>
      </c>
    </row>
    <row r="164" spans="2:20" s="95" customFormat="1" x14ac:dyDescent="0.25">
      <c r="B164" s="113" t="s">
        <v>29</v>
      </c>
      <c r="D164" s="115">
        <v>0.01</v>
      </c>
      <c r="E164" s="115">
        <v>0</v>
      </c>
      <c r="F164" s="99">
        <v>3205467.3000000003</v>
      </c>
      <c r="G164" s="99">
        <v>577149.90282332932</v>
      </c>
      <c r="H164" s="100">
        <f>D164/F164</f>
        <v>3.1196699464068778E-9</v>
      </c>
      <c r="I164" s="99"/>
      <c r="J164" s="115">
        <v>0.01</v>
      </c>
      <c r="K164" s="115">
        <v>0</v>
      </c>
      <c r="L164" s="99">
        <v>3278404.4500000007</v>
      </c>
      <c r="M164" s="99">
        <v>748224.52282039425</v>
      </c>
      <c r="N164" s="101">
        <f>J164/L164</f>
        <v>3.0502642832857299E-9</v>
      </c>
      <c r="P164" s="115">
        <v>0.01</v>
      </c>
      <c r="Q164" s="115">
        <v>0</v>
      </c>
      <c r="R164" s="99">
        <v>2515788.8000000003</v>
      </c>
      <c r="S164" s="99">
        <v>141611.55046341545</v>
      </c>
      <c r="T164" s="116">
        <f>P164/R164</f>
        <v>3.97489646189696E-9</v>
      </c>
    </row>
    <row r="165" spans="2:20" s="95" customFormat="1" x14ac:dyDescent="0.25">
      <c r="B165" s="113" t="s">
        <v>30</v>
      </c>
      <c r="D165" s="115">
        <v>0.01</v>
      </c>
      <c r="E165" s="115">
        <v>0</v>
      </c>
      <c r="F165" s="99">
        <v>2823217.65</v>
      </c>
      <c r="G165" s="99">
        <v>153179.00011307048</v>
      </c>
      <c r="H165" s="100">
        <f>D165/F165</f>
        <v>3.5420577651885963E-9</v>
      </c>
      <c r="I165" s="99"/>
      <c r="J165" s="115">
        <v>1.2463024994185095</v>
      </c>
      <c r="K165" s="115">
        <v>1.0844800389370011</v>
      </c>
      <c r="L165" s="99">
        <v>2918859.6</v>
      </c>
      <c r="M165" s="99">
        <v>229334.94136646515</v>
      </c>
      <c r="N165" s="101">
        <f>J165/L165</f>
        <v>4.2698268166735716E-7</v>
      </c>
      <c r="P165" s="115">
        <v>0.28924887033778662</v>
      </c>
      <c r="Q165" s="115">
        <v>0.50099373945694881</v>
      </c>
      <c r="R165" s="99">
        <v>2410965.9499999997</v>
      </c>
      <c r="S165" s="99">
        <v>208154.46705723731</v>
      </c>
      <c r="T165" s="116">
        <f>P165/R165</f>
        <v>1.1997219219864415E-7</v>
      </c>
    </row>
    <row r="166" spans="2:20" s="95" customFormat="1" x14ac:dyDescent="0.25">
      <c r="B166" s="113" t="s">
        <v>31</v>
      </c>
      <c r="D166" s="115">
        <v>3.4682236188848297</v>
      </c>
      <c r="E166" s="115">
        <v>0.84230545721478467</v>
      </c>
      <c r="F166" s="99">
        <v>4066931.6500000004</v>
      </c>
      <c r="G166" s="99">
        <v>79074.124755810422</v>
      </c>
      <c r="H166" s="100">
        <f>D166/F166</f>
        <v>8.5278630608036638E-7</v>
      </c>
      <c r="I166" s="99"/>
      <c r="J166" s="115">
        <v>1.4876395313293072</v>
      </c>
      <c r="K166" s="115">
        <v>1.4722947621487534</v>
      </c>
      <c r="L166" s="99">
        <v>4382475.8500000006</v>
      </c>
      <c r="M166" s="99">
        <v>506121.36572177766</v>
      </c>
      <c r="N166" s="101">
        <f>J166/L166</f>
        <v>3.3945184919371704E-7</v>
      </c>
      <c r="P166" s="115">
        <v>0.01</v>
      </c>
      <c r="Q166" s="115">
        <v>0</v>
      </c>
      <c r="R166" s="99">
        <v>3950433.1999999997</v>
      </c>
      <c r="S166" s="99">
        <v>79331.120587273123</v>
      </c>
      <c r="T166" s="116">
        <f>P166/R166</f>
        <v>2.5313679522539455E-9</v>
      </c>
    </row>
    <row r="167" spans="2:20" s="95" customFormat="1" x14ac:dyDescent="0.25">
      <c r="B167" s="113" t="s">
        <v>32</v>
      </c>
      <c r="D167" s="115">
        <v>38.122658140612174</v>
      </c>
      <c r="E167" s="115">
        <v>27.679585432037783</v>
      </c>
      <c r="F167" s="99">
        <v>4998389</v>
      </c>
      <c r="G167" s="99">
        <v>658514.32817495987</v>
      </c>
      <c r="H167" s="100">
        <f>D167/F167</f>
        <v>7.6269890439924094E-6</v>
      </c>
      <c r="I167" s="99"/>
      <c r="J167" s="115">
        <v>40.193640647229245</v>
      </c>
      <c r="K167" s="115">
        <v>16.106703431756831</v>
      </c>
      <c r="L167" s="99">
        <v>4704473.95</v>
      </c>
      <c r="M167" s="99">
        <v>971340.55628137127</v>
      </c>
      <c r="N167" s="101">
        <f>J167/L167</f>
        <v>8.5437056458202397E-6</v>
      </c>
      <c r="P167" s="115">
        <v>0.01</v>
      </c>
      <c r="Q167" s="115">
        <v>0</v>
      </c>
      <c r="R167" s="99">
        <v>5533098.1499999994</v>
      </c>
      <c r="S167" s="99">
        <v>820648.7375934521</v>
      </c>
      <c r="T167" s="116">
        <f>P167/R167</f>
        <v>1.8073057315999359E-9</v>
      </c>
    </row>
    <row r="168" spans="2:20" s="95" customFormat="1" x14ac:dyDescent="0.25">
      <c r="B168" s="113" t="s">
        <v>33</v>
      </c>
      <c r="D168" s="115">
        <v>83.531689247570412</v>
      </c>
      <c r="E168" s="115">
        <v>17.951209066316459</v>
      </c>
      <c r="F168" s="99">
        <v>3328197.4500000007</v>
      </c>
      <c r="G168" s="99">
        <v>2065130.2456240701</v>
      </c>
      <c r="H168" s="100">
        <f>D168/F168</f>
        <v>2.509817716721416E-5</v>
      </c>
      <c r="I168" s="99"/>
      <c r="J168" s="115">
        <v>73.452869011015849</v>
      </c>
      <c r="K168" s="115">
        <v>1.9342598675749689</v>
      </c>
      <c r="L168" s="99">
        <v>1829317.05</v>
      </c>
      <c r="M168" s="99">
        <v>980034.45739615569</v>
      </c>
      <c r="N168" s="101">
        <f>J168/L168</f>
        <v>4.0153164816900301E-5</v>
      </c>
      <c r="P168" s="115">
        <v>0.01</v>
      </c>
      <c r="Q168" s="115">
        <v>0</v>
      </c>
      <c r="R168" s="99">
        <v>6185790.4500000002</v>
      </c>
      <c r="S168" s="99">
        <v>655418.07030014985</v>
      </c>
      <c r="T168" s="116">
        <f>P168/R168</f>
        <v>1.6166082703302697E-9</v>
      </c>
    </row>
    <row r="169" spans="2:20" x14ac:dyDescent="0.25">
      <c r="B169" s="111">
        <v>96</v>
      </c>
      <c r="C169" s="95"/>
      <c r="D169" s="115">
        <v>136.62971703131007</v>
      </c>
      <c r="E169" s="115">
        <v>15.588592165316935</v>
      </c>
      <c r="F169" s="95">
        <v>1174236.0999999999</v>
      </c>
      <c r="G169" s="95">
        <v>893325.29551912274</v>
      </c>
      <c r="H169" s="101">
        <f>D169/F169</f>
        <v>1.1635625666023219E-4</v>
      </c>
      <c r="I169" s="95"/>
      <c r="J169" s="115">
        <v>80.809393461342111</v>
      </c>
      <c r="K169" s="115">
        <v>19.629633048472016</v>
      </c>
      <c r="L169" s="95">
        <v>210595.1</v>
      </c>
      <c r="M169" s="95">
        <v>101250.99015208441</v>
      </c>
      <c r="N169" s="101">
        <f>J169/L169</f>
        <v>3.8371924826998403E-4</v>
      </c>
      <c r="O169" s="95"/>
      <c r="P169" s="115">
        <v>0.01</v>
      </c>
      <c r="Q169" s="115">
        <v>0</v>
      </c>
      <c r="R169" s="99">
        <v>7215374.3500000006</v>
      </c>
      <c r="S169" s="99">
        <v>572223.06418683217</v>
      </c>
      <c r="T169" s="116">
        <f>P169/R169</f>
        <v>1.3859294771032912E-9</v>
      </c>
    </row>
    <row r="170" spans="2:20" x14ac:dyDescent="0.25">
      <c r="B170" s="117">
        <v>120</v>
      </c>
      <c r="C170" s="118"/>
      <c r="D170" s="119">
        <v>108.78018085916135</v>
      </c>
      <c r="E170" s="119">
        <v>49.554139796706203</v>
      </c>
      <c r="F170" s="118">
        <v>300187.14999999997</v>
      </c>
      <c r="G170" s="118">
        <v>223310.72985567115</v>
      </c>
      <c r="H170" s="120">
        <f>D170/F170</f>
        <v>3.6237454154570362E-4</v>
      </c>
      <c r="I170" s="118"/>
      <c r="J170" s="119">
        <v>109.51531338417908</v>
      </c>
      <c r="K170" s="119">
        <v>5.1213174184695047</v>
      </c>
      <c r="L170" s="118">
        <v>160357.69999999998</v>
      </c>
      <c r="M170" s="118">
        <v>77740.294260103663</v>
      </c>
      <c r="N170" s="120">
        <f>J170/L170</f>
        <v>6.8294390218978629E-4</v>
      </c>
      <c r="O170" s="118"/>
      <c r="P170" s="119">
        <v>0.01</v>
      </c>
      <c r="Q170" s="119">
        <v>0</v>
      </c>
      <c r="R170" s="121">
        <v>8739853.2000000011</v>
      </c>
      <c r="S170" s="121">
        <v>1145103.1504499388</v>
      </c>
      <c r="T170" s="122">
        <f>P170/R170</f>
        <v>1.1441839778269959E-9</v>
      </c>
    </row>
    <row r="172" spans="2:20" x14ac:dyDescent="0.25">
      <c r="B172" s="107"/>
      <c r="C172" s="108"/>
      <c r="D172" s="123" t="s">
        <v>67</v>
      </c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10"/>
    </row>
    <row r="173" spans="2:20" s="95" customFormat="1" x14ac:dyDescent="0.25">
      <c r="B173" s="111" t="s">
        <v>20</v>
      </c>
      <c r="D173" s="97" t="s">
        <v>8</v>
      </c>
      <c r="E173" s="97"/>
      <c r="F173" s="97"/>
      <c r="G173" s="97"/>
      <c r="H173" s="97"/>
      <c r="I173" s="97"/>
      <c r="J173" s="97" t="s">
        <v>9</v>
      </c>
      <c r="K173" s="97"/>
      <c r="L173" s="97"/>
      <c r="M173" s="97"/>
      <c r="N173" s="97"/>
      <c r="O173" s="97"/>
      <c r="P173" s="97" t="s">
        <v>6</v>
      </c>
      <c r="T173" s="112"/>
    </row>
    <row r="174" spans="2:20" s="95" customFormat="1" x14ac:dyDescent="0.25">
      <c r="B174" s="113"/>
      <c r="D174" s="97" t="s">
        <v>26</v>
      </c>
      <c r="E174" s="97"/>
      <c r="F174" s="97" t="s">
        <v>12</v>
      </c>
      <c r="G174" s="97"/>
      <c r="H174" s="97" t="s">
        <v>27</v>
      </c>
      <c r="I174" s="97"/>
      <c r="J174" s="97" t="s">
        <v>26</v>
      </c>
      <c r="K174" s="97"/>
      <c r="L174" s="97" t="s">
        <v>12</v>
      </c>
      <c r="M174" s="97"/>
      <c r="N174" s="97" t="s">
        <v>27</v>
      </c>
      <c r="O174" s="97"/>
      <c r="P174" s="97" t="s">
        <v>26</v>
      </c>
      <c r="Q174" s="97"/>
      <c r="R174" s="97" t="s">
        <v>12</v>
      </c>
      <c r="S174" s="97"/>
      <c r="T174" s="114" t="s">
        <v>27</v>
      </c>
    </row>
    <row r="175" spans="2:20" s="95" customFormat="1" x14ac:dyDescent="0.25">
      <c r="B175" s="113"/>
      <c r="D175" s="97" t="s">
        <v>2</v>
      </c>
      <c r="E175" s="97" t="s">
        <v>3</v>
      </c>
      <c r="F175" s="97" t="s">
        <v>2</v>
      </c>
      <c r="G175" s="97" t="s">
        <v>3</v>
      </c>
      <c r="H175" s="97" t="s">
        <v>2</v>
      </c>
      <c r="I175" s="97"/>
      <c r="J175" s="97" t="s">
        <v>2</v>
      </c>
      <c r="K175" s="97" t="s">
        <v>3</v>
      </c>
      <c r="L175" s="97" t="s">
        <v>2</v>
      </c>
      <c r="M175" s="97" t="s">
        <v>3</v>
      </c>
      <c r="N175" s="97" t="s">
        <v>2</v>
      </c>
      <c r="O175" s="97"/>
      <c r="P175" s="97" t="s">
        <v>2</v>
      </c>
      <c r="Q175" s="97" t="s">
        <v>3</v>
      </c>
      <c r="R175" s="97" t="s">
        <v>2</v>
      </c>
      <c r="S175" s="97" t="s">
        <v>3</v>
      </c>
      <c r="T175" s="114" t="s">
        <v>2</v>
      </c>
    </row>
    <row r="176" spans="2:20" s="95" customFormat="1" x14ac:dyDescent="0.25">
      <c r="B176" s="113" t="s">
        <v>28</v>
      </c>
      <c r="D176" s="98">
        <v>0.63522188303867955</v>
      </c>
      <c r="E176" s="98">
        <v>0.2240953040951611</v>
      </c>
      <c r="F176" s="99">
        <v>2919627.1999999997</v>
      </c>
      <c r="G176" s="99">
        <v>434696.57961052092</v>
      </c>
      <c r="H176" s="100">
        <f>D176/F176</f>
        <v>2.1756951813528782E-7</v>
      </c>
      <c r="I176" s="99"/>
      <c r="J176" s="115">
        <v>0.01</v>
      </c>
      <c r="K176" s="98">
        <v>0</v>
      </c>
      <c r="L176" s="99">
        <v>2939584.8000000003</v>
      </c>
      <c r="M176" s="99">
        <v>274037.18890700315</v>
      </c>
      <c r="N176" s="101">
        <f>J176/L176</f>
        <v>3.4018409674726852E-9</v>
      </c>
      <c r="P176" s="115">
        <v>0.01</v>
      </c>
      <c r="Q176" s="98">
        <v>0</v>
      </c>
      <c r="R176" s="99">
        <v>2250916.3000000003</v>
      </c>
      <c r="S176" s="99">
        <v>470919.69377159374</v>
      </c>
      <c r="T176" s="116">
        <f>P176/R176</f>
        <v>4.4426352059381327E-9</v>
      </c>
    </row>
    <row r="177" spans="2:20" s="95" customFormat="1" x14ac:dyDescent="0.25">
      <c r="B177" s="113" t="s">
        <v>29</v>
      </c>
      <c r="D177" s="115">
        <v>0.01</v>
      </c>
      <c r="E177" s="98">
        <v>0</v>
      </c>
      <c r="F177" s="99">
        <v>3205467.3000000003</v>
      </c>
      <c r="G177" s="99">
        <v>577149.90282332932</v>
      </c>
      <c r="H177" s="100">
        <f>D177/F177</f>
        <v>3.1196699464068778E-9</v>
      </c>
      <c r="I177" s="99"/>
      <c r="J177" s="115">
        <v>0.01</v>
      </c>
      <c r="K177" s="98">
        <v>0</v>
      </c>
      <c r="L177" s="99">
        <v>3278404.4500000007</v>
      </c>
      <c r="M177" s="99">
        <v>748224.52282039425</v>
      </c>
      <c r="N177" s="101">
        <f>J177/L177</f>
        <v>3.0502642832857299E-9</v>
      </c>
      <c r="P177" s="115">
        <v>0.01</v>
      </c>
      <c r="Q177" s="98">
        <v>0</v>
      </c>
      <c r="R177" s="99">
        <v>2515788.8000000003</v>
      </c>
      <c r="S177" s="99">
        <v>141611.55046341545</v>
      </c>
      <c r="T177" s="116">
        <f>P177/R177</f>
        <v>3.97489646189696E-9</v>
      </c>
    </row>
    <row r="178" spans="2:20" s="95" customFormat="1" x14ac:dyDescent="0.25">
      <c r="B178" s="113" t="s">
        <v>30</v>
      </c>
      <c r="D178" s="98">
        <v>0.73105482769787011</v>
      </c>
      <c r="E178" s="98">
        <v>0.65189272543850607</v>
      </c>
      <c r="F178" s="99">
        <v>2823217.65</v>
      </c>
      <c r="G178" s="99">
        <v>153179.00011307048</v>
      </c>
      <c r="H178" s="100">
        <f>D178/F178</f>
        <v>2.5894384292258519E-7</v>
      </c>
      <c r="I178" s="99"/>
      <c r="J178" s="115">
        <v>0.01</v>
      </c>
      <c r="K178" s="98">
        <v>0</v>
      </c>
      <c r="L178" s="99">
        <v>2918859.6</v>
      </c>
      <c r="M178" s="99">
        <v>229334.94136646515</v>
      </c>
      <c r="N178" s="101">
        <f>J178/L178</f>
        <v>3.4259955497688206E-9</v>
      </c>
      <c r="P178" s="115">
        <v>0.01</v>
      </c>
      <c r="Q178" s="98">
        <v>0</v>
      </c>
      <c r="R178" s="99">
        <v>2410965.9499999997</v>
      </c>
      <c r="S178" s="99">
        <v>208154.46705723731</v>
      </c>
      <c r="T178" s="116">
        <f>P178/R178</f>
        <v>4.1477151512654097E-9</v>
      </c>
    </row>
    <row r="179" spans="2:20" s="95" customFormat="1" x14ac:dyDescent="0.25">
      <c r="B179" s="113" t="s">
        <v>31</v>
      </c>
      <c r="D179" s="98">
        <v>1.1404614780392326</v>
      </c>
      <c r="E179" s="98">
        <v>1.009779769316131</v>
      </c>
      <c r="F179" s="99">
        <v>4066931.6500000004</v>
      </c>
      <c r="G179" s="99">
        <v>79074.124755810422</v>
      </c>
      <c r="H179" s="100">
        <f>D179/F179</f>
        <v>2.8042307473724879E-7</v>
      </c>
      <c r="I179" s="99"/>
      <c r="J179" s="98">
        <v>1.4522568324825336</v>
      </c>
      <c r="K179" s="98">
        <v>0.77808637366665767</v>
      </c>
      <c r="L179" s="99">
        <v>4382475.8500000006</v>
      </c>
      <c r="M179" s="99">
        <v>506121.36572177766</v>
      </c>
      <c r="N179" s="101">
        <f>J179/L179</f>
        <v>3.313781711957485E-7</v>
      </c>
      <c r="P179" s="115">
        <v>0.01</v>
      </c>
      <c r="Q179" s="98">
        <v>0</v>
      </c>
      <c r="R179" s="99">
        <v>3950433.1999999997</v>
      </c>
      <c r="S179" s="99">
        <v>79331.120587273123</v>
      </c>
      <c r="T179" s="116">
        <f>P179/R179</f>
        <v>2.5313679522539455E-9</v>
      </c>
    </row>
    <row r="180" spans="2:20" s="95" customFormat="1" x14ac:dyDescent="0.25">
      <c r="B180" s="113" t="s">
        <v>32</v>
      </c>
      <c r="D180" s="98">
        <v>16.764212257730982</v>
      </c>
      <c r="E180" s="98">
        <v>10.212981434596761</v>
      </c>
      <c r="F180" s="99">
        <v>4998389</v>
      </c>
      <c r="G180" s="99">
        <v>658514.32817495987</v>
      </c>
      <c r="H180" s="100">
        <f>D180/F180</f>
        <v>3.3539230855643653E-6</v>
      </c>
      <c r="I180" s="99"/>
      <c r="J180" s="98">
        <v>7.463393520346485</v>
      </c>
      <c r="K180" s="98">
        <v>2.6976509838967879</v>
      </c>
      <c r="L180" s="99">
        <v>4704473.95</v>
      </c>
      <c r="M180" s="99">
        <v>971340.55628137127</v>
      </c>
      <c r="N180" s="101">
        <f>J180/L180</f>
        <v>1.5864459235333813E-6</v>
      </c>
      <c r="P180" s="115">
        <v>0.01</v>
      </c>
      <c r="Q180" s="98">
        <v>0</v>
      </c>
      <c r="R180" s="99">
        <v>5533098.1499999994</v>
      </c>
      <c r="S180" s="99">
        <v>820648.7375934521</v>
      </c>
      <c r="T180" s="116">
        <f>P180/R180</f>
        <v>1.8073057315999359E-9</v>
      </c>
    </row>
    <row r="181" spans="2:20" s="95" customFormat="1" x14ac:dyDescent="0.25">
      <c r="B181" s="113" t="s">
        <v>33</v>
      </c>
      <c r="D181" s="98">
        <v>31.719692701325801</v>
      </c>
      <c r="E181" s="98">
        <v>4.6519810134513078</v>
      </c>
      <c r="F181" s="99">
        <v>3328197.4500000007</v>
      </c>
      <c r="G181" s="99">
        <v>2065130.2456240701</v>
      </c>
      <c r="H181" s="100">
        <f>D181/F181</f>
        <v>9.5305922133092774E-6</v>
      </c>
      <c r="I181" s="99"/>
      <c r="J181" s="98">
        <v>13.982669035066223</v>
      </c>
      <c r="K181" s="98">
        <v>1.8749090805036417</v>
      </c>
      <c r="L181" s="99">
        <v>1829317.05</v>
      </c>
      <c r="M181" s="99">
        <v>980034.45739615569</v>
      </c>
      <c r="N181" s="101">
        <f>J181/L181</f>
        <v>7.6436553385134762E-6</v>
      </c>
      <c r="P181" s="98">
        <v>2.4591434216068584</v>
      </c>
      <c r="Q181" s="98">
        <v>2.4208834958159633</v>
      </c>
      <c r="R181" s="99">
        <v>6185790.4500000002</v>
      </c>
      <c r="S181" s="99">
        <v>655418.07030014985</v>
      </c>
      <c r="T181" s="116">
        <f>P181/R181</f>
        <v>3.9754715932979241E-7</v>
      </c>
    </row>
    <row r="182" spans="2:20" x14ac:dyDescent="0.25">
      <c r="B182" s="111">
        <v>96</v>
      </c>
      <c r="C182" s="95"/>
      <c r="D182" s="98">
        <v>42.124423833990321</v>
      </c>
      <c r="E182" s="98">
        <v>4.9376879094387078</v>
      </c>
      <c r="F182" s="95">
        <v>1174236.0999999999</v>
      </c>
      <c r="G182" s="95">
        <v>893325.29551912274</v>
      </c>
      <c r="H182" s="101">
        <f>D182/F182</f>
        <v>3.5873896087839856E-5</v>
      </c>
      <c r="I182" s="95"/>
      <c r="J182" s="98">
        <v>14.647077918802635</v>
      </c>
      <c r="K182" s="98">
        <v>2.5097870098693726</v>
      </c>
      <c r="L182" s="95">
        <v>210595.1</v>
      </c>
      <c r="M182" s="95">
        <v>101250.99015208441</v>
      </c>
      <c r="N182" s="101">
        <f>J182/L182</f>
        <v>6.9550896097784961E-5</v>
      </c>
      <c r="O182" s="95"/>
      <c r="P182" s="98">
        <v>2.815366939489373</v>
      </c>
      <c r="Q182" s="98">
        <v>1.1524885912715954</v>
      </c>
      <c r="R182" s="99">
        <v>7215374.3500000006</v>
      </c>
      <c r="S182" s="99">
        <v>572223.06418683217</v>
      </c>
      <c r="T182" s="116">
        <f>P182/R182</f>
        <v>3.9019000303004001E-7</v>
      </c>
    </row>
    <row r="183" spans="2:20" x14ac:dyDescent="0.25">
      <c r="B183" s="117">
        <v>120</v>
      </c>
      <c r="C183" s="118"/>
      <c r="D183" s="126">
        <v>39.207963896873821</v>
      </c>
      <c r="E183" s="126">
        <v>6.0535397732693843</v>
      </c>
      <c r="F183" s="118">
        <v>300187.14999999997</v>
      </c>
      <c r="G183" s="118">
        <v>223310.72985567115</v>
      </c>
      <c r="H183" s="120">
        <f>D183/F183</f>
        <v>1.3061173303678664E-4</v>
      </c>
      <c r="I183" s="118"/>
      <c r="J183" s="126">
        <v>16.459535841946163</v>
      </c>
      <c r="K183" s="126">
        <v>2.3184542530194205</v>
      </c>
      <c r="L183" s="118">
        <v>160357.69999999998</v>
      </c>
      <c r="M183" s="118">
        <v>77740.294260103663</v>
      </c>
      <c r="N183" s="120">
        <f>J183/L183</f>
        <v>1.0264262858563179E-4</v>
      </c>
      <c r="O183" s="118"/>
      <c r="P183" s="126">
        <v>2.1105883705905284</v>
      </c>
      <c r="Q183" s="126">
        <v>1.9129649165704821</v>
      </c>
      <c r="R183" s="121">
        <v>8739853.2000000011</v>
      </c>
      <c r="S183" s="121">
        <v>1145103.1504499388</v>
      </c>
      <c r="T183" s="122">
        <f>P183/R183</f>
        <v>2.4149013974176682E-7</v>
      </c>
    </row>
    <row r="185" spans="2:20" x14ac:dyDescent="0.25">
      <c r="B185" s="107"/>
      <c r="C185" s="108"/>
      <c r="D185" s="123" t="s">
        <v>68</v>
      </c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10"/>
    </row>
    <row r="186" spans="2:20" s="95" customFormat="1" x14ac:dyDescent="0.25">
      <c r="B186" s="111" t="s">
        <v>20</v>
      </c>
      <c r="D186" s="97" t="s">
        <v>8</v>
      </c>
      <c r="E186" s="97"/>
      <c r="F186" s="97"/>
      <c r="G186" s="97"/>
      <c r="H186" s="97"/>
      <c r="I186" s="97"/>
      <c r="J186" s="97" t="s">
        <v>9</v>
      </c>
      <c r="K186" s="97"/>
      <c r="L186" s="97"/>
      <c r="M186" s="97"/>
      <c r="N186" s="97"/>
      <c r="O186" s="97"/>
      <c r="P186" s="97" t="s">
        <v>6</v>
      </c>
      <c r="T186" s="112"/>
    </row>
    <row r="187" spans="2:20" s="95" customFormat="1" x14ac:dyDescent="0.25">
      <c r="B187" s="113"/>
      <c r="D187" s="97" t="s">
        <v>26</v>
      </c>
      <c r="E187" s="97"/>
      <c r="F187" s="97" t="s">
        <v>12</v>
      </c>
      <c r="G187" s="97"/>
      <c r="H187" s="97" t="s">
        <v>27</v>
      </c>
      <c r="I187" s="97"/>
      <c r="J187" s="97" t="s">
        <v>26</v>
      </c>
      <c r="K187" s="97"/>
      <c r="L187" s="97" t="s">
        <v>12</v>
      </c>
      <c r="M187" s="97"/>
      <c r="N187" s="97" t="s">
        <v>27</v>
      </c>
      <c r="O187" s="97"/>
      <c r="P187" s="97" t="s">
        <v>26</v>
      </c>
      <c r="Q187" s="97"/>
      <c r="R187" s="97" t="s">
        <v>12</v>
      </c>
      <c r="S187" s="97"/>
      <c r="T187" s="114" t="s">
        <v>27</v>
      </c>
    </row>
    <row r="188" spans="2:20" s="95" customFormat="1" x14ac:dyDescent="0.25">
      <c r="B188" s="113"/>
      <c r="D188" s="97" t="s">
        <v>2</v>
      </c>
      <c r="E188" s="97" t="s">
        <v>3</v>
      </c>
      <c r="F188" s="97" t="s">
        <v>2</v>
      </c>
      <c r="G188" s="97" t="s">
        <v>3</v>
      </c>
      <c r="H188" s="97" t="s">
        <v>2</v>
      </c>
      <c r="I188" s="97"/>
      <c r="J188" s="97" t="s">
        <v>2</v>
      </c>
      <c r="K188" s="97" t="s">
        <v>3</v>
      </c>
      <c r="L188" s="97" t="s">
        <v>2</v>
      </c>
      <c r="M188" s="97" t="s">
        <v>3</v>
      </c>
      <c r="N188" s="97" t="s">
        <v>2</v>
      </c>
      <c r="O188" s="97"/>
      <c r="P188" s="97" t="s">
        <v>2</v>
      </c>
      <c r="Q188" s="97" t="s">
        <v>3</v>
      </c>
      <c r="R188" s="97" t="s">
        <v>2</v>
      </c>
      <c r="S188" s="97" t="s">
        <v>3</v>
      </c>
      <c r="T188" s="114" t="s">
        <v>2</v>
      </c>
    </row>
    <row r="189" spans="2:20" s="95" customFormat="1" x14ac:dyDescent="0.25">
      <c r="B189" s="113" t="s">
        <v>28</v>
      </c>
      <c r="D189" s="98">
        <v>7.9713685059086217</v>
      </c>
      <c r="E189" s="98">
        <v>1.034975504615534</v>
      </c>
      <c r="F189" s="99">
        <v>2919627.1999999997</v>
      </c>
      <c r="G189" s="99">
        <v>434696.57961052092</v>
      </c>
      <c r="H189" s="100">
        <f>D189/F189</f>
        <v>2.7302692980489502E-6</v>
      </c>
      <c r="I189" s="99"/>
      <c r="J189" s="98">
        <v>8.5807872894356709</v>
      </c>
      <c r="K189" s="98">
        <v>3.9656007755436975</v>
      </c>
      <c r="L189" s="99">
        <v>2939584.8000000003</v>
      </c>
      <c r="M189" s="99">
        <v>274037.18890700315</v>
      </c>
      <c r="N189" s="101">
        <f>J189/L189</f>
        <v>2.9190473734371161E-6</v>
      </c>
      <c r="P189" s="98">
        <v>5.1166191715719656</v>
      </c>
      <c r="Q189" s="98">
        <v>2.6934621470666955</v>
      </c>
      <c r="R189" s="99">
        <v>2250916.3000000003</v>
      </c>
      <c r="S189" s="99">
        <v>470919.69377159374</v>
      </c>
      <c r="T189" s="116">
        <f>P189/R189</f>
        <v>2.2731272467003614E-6</v>
      </c>
    </row>
    <row r="190" spans="2:20" s="95" customFormat="1" x14ac:dyDescent="0.25">
      <c r="B190" s="113" t="s">
        <v>29</v>
      </c>
      <c r="D190" s="98">
        <v>9.1473951032441558</v>
      </c>
      <c r="E190" s="98">
        <v>3.2023202799061674</v>
      </c>
      <c r="F190" s="99">
        <v>3205467.3000000003</v>
      </c>
      <c r="G190" s="99">
        <v>577149.90282332932</v>
      </c>
      <c r="H190" s="100">
        <f>D190/F190</f>
        <v>2.8536853591500233E-6</v>
      </c>
      <c r="I190" s="99"/>
      <c r="J190" s="98">
        <v>7.87242573304232</v>
      </c>
      <c r="K190" s="98">
        <v>1.3463032477765406</v>
      </c>
      <c r="L190" s="99">
        <v>3278404.4500000007</v>
      </c>
      <c r="M190" s="99">
        <v>748224.52282039425</v>
      </c>
      <c r="N190" s="101">
        <f>J190/L190</f>
        <v>2.4012979036318471E-6</v>
      </c>
      <c r="P190" s="98">
        <v>5.1804530509030586</v>
      </c>
      <c r="Q190" s="98">
        <v>2.329650661526478</v>
      </c>
      <c r="R190" s="99">
        <v>2515788.8000000003</v>
      </c>
      <c r="S190" s="99">
        <v>141611.55046341545</v>
      </c>
      <c r="T190" s="116">
        <f>P190/R190</f>
        <v>2.0591764503057878E-6</v>
      </c>
    </row>
    <row r="191" spans="2:20" s="95" customFormat="1" x14ac:dyDescent="0.25">
      <c r="B191" s="113" t="s">
        <v>30</v>
      </c>
      <c r="D191" s="98">
        <v>9.6905034133430146</v>
      </c>
      <c r="E191" s="98">
        <v>1.8366622404964161</v>
      </c>
      <c r="F191" s="99">
        <v>2823217.65</v>
      </c>
      <c r="G191" s="99">
        <v>153179.00011307048</v>
      </c>
      <c r="H191" s="100">
        <f>D191/F191</f>
        <v>3.4324322863818221E-6</v>
      </c>
      <c r="I191" s="99"/>
      <c r="J191" s="98">
        <v>11.731300684005179</v>
      </c>
      <c r="K191" s="98">
        <v>4.8964854224555134</v>
      </c>
      <c r="L191" s="99">
        <v>2918859.6</v>
      </c>
      <c r="M191" s="99">
        <v>229334.94136646515</v>
      </c>
      <c r="N191" s="101">
        <f>J191/L191</f>
        <v>4.0191383936401663E-6</v>
      </c>
      <c r="P191" s="98">
        <v>6.3487474468314256</v>
      </c>
      <c r="Q191" s="98">
        <v>3.713971858595436</v>
      </c>
      <c r="R191" s="99">
        <v>2410965.9499999997</v>
      </c>
      <c r="S191" s="99">
        <v>208154.46705723731</v>
      </c>
      <c r="T191" s="116">
        <f>P191/R191</f>
        <v>2.6332795976780285E-6</v>
      </c>
    </row>
    <row r="192" spans="2:20" s="95" customFormat="1" x14ac:dyDescent="0.25">
      <c r="B192" s="113" t="s">
        <v>31</v>
      </c>
      <c r="D192" s="98">
        <v>20.963568763892198</v>
      </c>
      <c r="E192" s="98">
        <v>6.4637810141344634</v>
      </c>
      <c r="F192" s="99">
        <v>4066931.6500000004</v>
      </c>
      <c r="G192" s="99">
        <v>79074.124755810422</v>
      </c>
      <c r="H192" s="100">
        <f>D192/F192</f>
        <v>5.1546400500466232E-6</v>
      </c>
      <c r="I192" s="99"/>
      <c r="J192" s="98">
        <v>23.090824978543008</v>
      </c>
      <c r="K192" s="98">
        <v>13.718191595700107</v>
      </c>
      <c r="L192" s="99">
        <v>4382475.8500000006</v>
      </c>
      <c r="M192" s="99">
        <v>506121.36572177766</v>
      </c>
      <c r="N192" s="101">
        <f>J192/L192</f>
        <v>5.2688995373569498E-6</v>
      </c>
      <c r="P192" s="98">
        <v>10.625967244110234</v>
      </c>
      <c r="Q192" s="98">
        <v>5.5236771991705442</v>
      </c>
      <c r="R192" s="99">
        <v>3950433.1999999997</v>
      </c>
      <c r="S192" s="99">
        <v>79331.120587273123</v>
      </c>
      <c r="T192" s="116">
        <f>P192/R192</f>
        <v>2.6898232943440822E-6</v>
      </c>
    </row>
    <row r="193" spans="2:20" s="95" customFormat="1" x14ac:dyDescent="0.25">
      <c r="B193" s="113" t="s">
        <v>32</v>
      </c>
      <c r="D193" s="98">
        <v>157.10270777088337</v>
      </c>
      <c r="E193" s="98">
        <v>57.780953129654129</v>
      </c>
      <c r="F193" s="99">
        <v>4998389</v>
      </c>
      <c r="G193" s="99">
        <v>658514.32817495987</v>
      </c>
      <c r="H193" s="100">
        <f>D193/F193</f>
        <v>3.143066851557239E-5</v>
      </c>
      <c r="I193" s="99"/>
      <c r="J193" s="98">
        <v>102.32200850538057</v>
      </c>
      <c r="K193" s="98">
        <v>32.53066812852181</v>
      </c>
      <c r="L193" s="99">
        <v>4704473.95</v>
      </c>
      <c r="M193" s="99">
        <v>971340.55628137127</v>
      </c>
      <c r="N193" s="101">
        <f>J193/L193</f>
        <v>2.1749936250657857E-5</v>
      </c>
      <c r="P193" s="98">
        <v>35.34155764225612</v>
      </c>
      <c r="Q193" s="98">
        <v>33.678387531919519</v>
      </c>
      <c r="R193" s="99">
        <v>5533098.1499999994</v>
      </c>
      <c r="S193" s="99">
        <v>820648.7375934521</v>
      </c>
      <c r="T193" s="116">
        <f>P193/R193</f>
        <v>6.3872999690518994E-6</v>
      </c>
    </row>
    <row r="194" spans="2:20" s="95" customFormat="1" x14ac:dyDescent="0.25">
      <c r="B194" s="113" t="s">
        <v>33</v>
      </c>
      <c r="D194" s="98">
        <v>341.25958356899258</v>
      </c>
      <c r="E194" s="98">
        <v>51.771181912585355</v>
      </c>
      <c r="F194" s="99">
        <v>3328197.4500000007</v>
      </c>
      <c r="G194" s="99">
        <v>2065130.2456240701</v>
      </c>
      <c r="H194" s="100">
        <f>D194/F194</f>
        <v>1.0253585873307863E-4</v>
      </c>
      <c r="I194" s="99"/>
      <c r="J194" s="98">
        <v>261.97378458676548</v>
      </c>
      <c r="K194" s="98">
        <v>42.155960219569018</v>
      </c>
      <c r="L194" s="99">
        <v>1829317.05</v>
      </c>
      <c r="M194" s="99">
        <v>980034.45739615569</v>
      </c>
      <c r="N194" s="101">
        <f>J194/L194</f>
        <v>1.4320851849424651E-4</v>
      </c>
      <c r="P194" s="98">
        <v>35.624169688439721</v>
      </c>
      <c r="Q194" s="98">
        <v>19.581899271984899</v>
      </c>
      <c r="R194" s="99">
        <v>6185790.4500000002</v>
      </c>
      <c r="S194" s="99">
        <v>655418.07030014985</v>
      </c>
      <c r="T194" s="116">
        <f>P194/R194</f>
        <v>5.7590327341980556E-6</v>
      </c>
    </row>
    <row r="195" spans="2:20" x14ac:dyDescent="0.25">
      <c r="B195" s="111">
        <v>96</v>
      </c>
      <c r="C195" s="95"/>
      <c r="D195" s="98">
        <v>515.50477723128802</v>
      </c>
      <c r="E195" s="98">
        <v>75.300975292366104</v>
      </c>
      <c r="F195" s="95">
        <v>1174236.0999999999</v>
      </c>
      <c r="G195" s="95">
        <v>893325.29551912274</v>
      </c>
      <c r="H195" s="101">
        <f>D195/F195</f>
        <v>4.39012884403135E-4</v>
      </c>
      <c r="I195" s="95"/>
      <c r="J195" s="98">
        <v>333.17422685242849</v>
      </c>
      <c r="K195" s="98">
        <v>94.145708726354925</v>
      </c>
      <c r="L195" s="95">
        <v>210595.1</v>
      </c>
      <c r="M195" s="95">
        <v>101250.99015208441</v>
      </c>
      <c r="N195" s="101">
        <f>J195/L195</f>
        <v>1.5820606787737628E-3</v>
      </c>
      <c r="O195" s="95"/>
      <c r="P195" s="98">
        <v>36.115208421180888</v>
      </c>
      <c r="Q195" s="98">
        <v>12.370153056277383</v>
      </c>
      <c r="R195" s="99">
        <v>7215374.3500000006</v>
      </c>
      <c r="S195" s="99">
        <v>572223.06418683217</v>
      </c>
      <c r="T195" s="116">
        <f>P195/R195</f>
        <v>5.0053131922643604E-6</v>
      </c>
    </row>
    <row r="196" spans="2:20" x14ac:dyDescent="0.25">
      <c r="B196" s="117">
        <v>120</v>
      </c>
      <c r="C196" s="118"/>
      <c r="D196" s="126">
        <v>550.45436419203224</v>
      </c>
      <c r="E196" s="126">
        <v>66.546396271288657</v>
      </c>
      <c r="F196" s="118">
        <v>300187.14999999997</v>
      </c>
      <c r="G196" s="118">
        <v>223310.72985567115</v>
      </c>
      <c r="H196" s="120">
        <f>D196/F196</f>
        <v>1.8337039549895201E-3</v>
      </c>
      <c r="I196" s="118"/>
      <c r="J196" s="126">
        <v>438.89203950797832</v>
      </c>
      <c r="K196" s="126">
        <v>42.910476958074796</v>
      </c>
      <c r="L196" s="118">
        <v>160357.69999999998</v>
      </c>
      <c r="M196" s="118">
        <v>77740.294260103663</v>
      </c>
      <c r="N196" s="120">
        <f>J196/L196</f>
        <v>2.7369564386866261E-3</v>
      </c>
      <c r="O196" s="118"/>
      <c r="P196" s="126">
        <v>24.373740038345986</v>
      </c>
      <c r="Q196" s="126">
        <v>13.390467843806924</v>
      </c>
      <c r="R196" s="121">
        <v>8739853.2000000011</v>
      </c>
      <c r="S196" s="121">
        <v>1145103.1504499388</v>
      </c>
      <c r="T196" s="122">
        <f>P196/R196</f>
        <v>2.7888042831595826E-6</v>
      </c>
    </row>
    <row r="198" spans="2:20" x14ac:dyDescent="0.25">
      <c r="B198" s="107"/>
      <c r="C198" s="108"/>
      <c r="D198" s="123" t="s">
        <v>69</v>
      </c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10"/>
    </row>
    <row r="199" spans="2:20" s="95" customFormat="1" x14ac:dyDescent="0.25">
      <c r="B199" s="111" t="s">
        <v>20</v>
      </c>
      <c r="D199" s="97" t="s">
        <v>8</v>
      </c>
      <c r="E199" s="97"/>
      <c r="F199" s="97"/>
      <c r="G199" s="97"/>
      <c r="H199" s="97"/>
      <c r="I199" s="97"/>
      <c r="J199" s="97" t="s">
        <v>9</v>
      </c>
      <c r="K199" s="97"/>
      <c r="L199" s="97"/>
      <c r="M199" s="97"/>
      <c r="N199" s="97"/>
      <c r="O199" s="97"/>
      <c r="P199" s="97" t="s">
        <v>6</v>
      </c>
      <c r="T199" s="112"/>
    </row>
    <row r="200" spans="2:20" s="95" customFormat="1" x14ac:dyDescent="0.25">
      <c r="B200" s="113"/>
      <c r="D200" s="97" t="s">
        <v>26</v>
      </c>
      <c r="E200" s="97"/>
      <c r="F200" s="97" t="s">
        <v>12</v>
      </c>
      <c r="G200" s="97"/>
      <c r="H200" s="97" t="s">
        <v>27</v>
      </c>
      <c r="I200" s="97"/>
      <c r="J200" s="97" t="s">
        <v>26</v>
      </c>
      <c r="K200" s="97"/>
      <c r="L200" s="97" t="s">
        <v>12</v>
      </c>
      <c r="M200" s="97"/>
      <c r="N200" s="97" t="s">
        <v>27</v>
      </c>
      <c r="O200" s="97"/>
      <c r="P200" s="97" t="s">
        <v>26</v>
      </c>
      <c r="Q200" s="97"/>
      <c r="R200" s="97" t="s">
        <v>12</v>
      </c>
      <c r="S200" s="97"/>
      <c r="T200" s="114" t="s">
        <v>27</v>
      </c>
    </row>
    <row r="201" spans="2:20" s="95" customFormat="1" x14ac:dyDescent="0.25">
      <c r="B201" s="113"/>
      <c r="D201" s="97" t="s">
        <v>2</v>
      </c>
      <c r="E201" s="97" t="s">
        <v>3</v>
      </c>
      <c r="F201" s="97" t="s">
        <v>2</v>
      </c>
      <c r="G201" s="97" t="s">
        <v>3</v>
      </c>
      <c r="H201" s="97" t="s">
        <v>2</v>
      </c>
      <c r="I201" s="97"/>
      <c r="J201" s="97" t="s">
        <v>2</v>
      </c>
      <c r="K201" s="97" t="s">
        <v>3</v>
      </c>
      <c r="L201" s="97" t="s">
        <v>2</v>
      </c>
      <c r="M201" s="97" t="s">
        <v>3</v>
      </c>
      <c r="N201" s="97" t="s">
        <v>2</v>
      </c>
      <c r="O201" s="97"/>
      <c r="P201" s="97" t="s">
        <v>2</v>
      </c>
      <c r="Q201" s="97" t="s">
        <v>3</v>
      </c>
      <c r="R201" s="97" t="s">
        <v>2</v>
      </c>
      <c r="S201" s="97" t="s">
        <v>3</v>
      </c>
      <c r="T201" s="114" t="s">
        <v>2</v>
      </c>
    </row>
    <row r="202" spans="2:20" s="95" customFormat="1" x14ac:dyDescent="0.25">
      <c r="B202" s="113" t="s">
        <v>28</v>
      </c>
      <c r="D202" s="98">
        <v>0.39883620740528852</v>
      </c>
      <c r="E202" s="98">
        <v>0.3476049594818087</v>
      </c>
      <c r="F202" s="99">
        <v>2919627.1999999997</v>
      </c>
      <c r="G202" s="99">
        <v>434696.57961052092</v>
      </c>
      <c r="H202" s="100">
        <f>D202/F202</f>
        <v>1.3660518281419236E-7</v>
      </c>
      <c r="I202" s="99"/>
      <c r="J202" s="98">
        <v>0.24166350119528046</v>
      </c>
      <c r="K202" s="98">
        <v>0.41857346240520782</v>
      </c>
      <c r="L202" s="99">
        <v>2939584.8000000003</v>
      </c>
      <c r="M202" s="99">
        <v>274037.18890700315</v>
      </c>
      <c r="N202" s="101">
        <f>J202/L202</f>
        <v>8.2210079870898923E-8</v>
      </c>
      <c r="P202" s="115">
        <v>0.01</v>
      </c>
      <c r="Q202" s="98">
        <v>0</v>
      </c>
      <c r="R202" s="99">
        <v>2250916.3000000003</v>
      </c>
      <c r="S202" s="99">
        <v>470919.69377159374</v>
      </c>
      <c r="T202" s="116">
        <f>P202/R202</f>
        <v>4.4426352059381327E-9</v>
      </c>
    </row>
    <row r="203" spans="2:20" s="95" customFormat="1" x14ac:dyDescent="0.25">
      <c r="B203" s="113" t="s">
        <v>29</v>
      </c>
      <c r="D203" s="98">
        <v>0.83985044389498686</v>
      </c>
      <c r="E203" s="98">
        <v>0.37482210590665088</v>
      </c>
      <c r="F203" s="99">
        <v>3205467.3000000003</v>
      </c>
      <c r="G203" s="99">
        <v>577149.90282332932</v>
      </c>
      <c r="H203" s="100">
        <f>D203/F203</f>
        <v>2.6200561892956661E-7</v>
      </c>
      <c r="I203" s="99"/>
      <c r="J203" s="98">
        <v>0.7183684398500404</v>
      </c>
      <c r="K203" s="98">
        <v>0.49095129190749548</v>
      </c>
      <c r="L203" s="99">
        <v>3278404.4500000007</v>
      </c>
      <c r="M203" s="99">
        <v>748224.52282039425</v>
      </c>
      <c r="N203" s="101">
        <f>J203/L203</f>
        <v>2.1912135943142715E-7</v>
      </c>
      <c r="P203" s="98">
        <v>0.21037069746860126</v>
      </c>
      <c r="Q203" s="98">
        <v>0.36437273643931883</v>
      </c>
      <c r="R203" s="99">
        <v>2515788.8000000003</v>
      </c>
      <c r="S203" s="99">
        <v>141611.55046341545</v>
      </c>
      <c r="T203" s="116">
        <f>P203/R203</f>
        <v>8.3620174105473892E-8</v>
      </c>
    </row>
    <row r="204" spans="2:20" s="95" customFormat="1" x14ac:dyDescent="0.25">
      <c r="B204" s="113" t="s">
        <v>30</v>
      </c>
      <c r="D204" s="98">
        <v>1.1375201765996055</v>
      </c>
      <c r="E204" s="98">
        <v>0.21455122883963956</v>
      </c>
      <c r="F204" s="99">
        <v>2823217.65</v>
      </c>
      <c r="G204" s="99">
        <v>153179.00011307048</v>
      </c>
      <c r="H204" s="100">
        <f>D204/F204</f>
        <v>4.029162174583336E-7</v>
      </c>
      <c r="I204" s="99"/>
      <c r="J204" s="98">
        <v>0.58193511273803444</v>
      </c>
      <c r="K204" s="98">
        <v>0.21846530377814533</v>
      </c>
      <c r="L204" s="99">
        <v>2918859.6</v>
      </c>
      <c r="M204" s="99">
        <v>229334.94136646515</v>
      </c>
      <c r="N204" s="101">
        <f>J204/L204</f>
        <v>1.9937071064947228E-7</v>
      </c>
      <c r="P204" s="98">
        <v>0.62081127815298298</v>
      </c>
      <c r="Q204" s="98">
        <v>5.7982904928200053E-2</v>
      </c>
      <c r="R204" s="99">
        <v>2410965.9499999997</v>
      </c>
      <c r="S204" s="99">
        <v>208154.46705723731</v>
      </c>
      <c r="T204" s="116">
        <f>P204/R204</f>
        <v>2.5749483444715719E-7</v>
      </c>
    </row>
    <row r="205" spans="2:20" s="95" customFormat="1" x14ac:dyDescent="0.25">
      <c r="B205" s="113" t="s">
        <v>31</v>
      </c>
      <c r="D205" s="98">
        <v>2.0375440640822817</v>
      </c>
      <c r="E205" s="98">
        <v>1.1432742218022087</v>
      </c>
      <c r="F205" s="99">
        <v>4066931.6500000004</v>
      </c>
      <c r="G205" s="99">
        <v>79074.124755810422</v>
      </c>
      <c r="H205" s="100">
        <f>D205/F205</f>
        <v>5.0100278033496868E-7</v>
      </c>
      <c r="I205" s="99"/>
      <c r="J205" s="98">
        <v>1.15859659147058</v>
      </c>
      <c r="K205" s="98">
        <v>0.32741344130367467</v>
      </c>
      <c r="L205" s="99">
        <v>4382475.8500000006</v>
      </c>
      <c r="M205" s="99">
        <v>506121.36572177766</v>
      </c>
      <c r="N205" s="101">
        <f>J205/L205</f>
        <v>2.6437033109277257E-7</v>
      </c>
      <c r="P205" s="98">
        <v>1.5761966516617616</v>
      </c>
      <c r="Q205" s="98">
        <v>1.1696695780690891</v>
      </c>
      <c r="R205" s="99">
        <v>3950433.1999999997</v>
      </c>
      <c r="S205" s="99">
        <v>79331.120587273123</v>
      </c>
      <c r="T205" s="116">
        <f>P205/R205</f>
        <v>3.9899336904665589E-7</v>
      </c>
    </row>
    <row r="206" spans="2:20" s="95" customFormat="1" x14ac:dyDescent="0.25">
      <c r="B206" s="113" t="s">
        <v>32</v>
      </c>
      <c r="D206" s="98">
        <v>16.119281001533917</v>
      </c>
      <c r="E206" s="98">
        <v>7.6432744742450627</v>
      </c>
      <c r="F206" s="99">
        <v>4998389</v>
      </c>
      <c r="G206" s="99">
        <v>658514.32817495987</v>
      </c>
      <c r="H206" s="100">
        <f>D206/F206</f>
        <v>3.2248952615600581E-6</v>
      </c>
      <c r="I206" s="99"/>
      <c r="J206" s="98">
        <v>4.5405381633608819</v>
      </c>
      <c r="K206" s="98">
        <v>1.1135265831682244</v>
      </c>
      <c r="L206" s="99">
        <v>4704473.95</v>
      </c>
      <c r="M206" s="99">
        <v>971340.55628137127</v>
      </c>
      <c r="N206" s="101">
        <f>J206/L206</f>
        <v>9.6515321619771782E-7</v>
      </c>
      <c r="P206" s="98">
        <v>1.7197485148005931</v>
      </c>
      <c r="Q206" s="98">
        <v>0.78067495884466609</v>
      </c>
      <c r="R206" s="99">
        <v>5533098.1499999994</v>
      </c>
      <c r="S206" s="99">
        <v>820648.7375934521</v>
      </c>
      <c r="T206" s="116">
        <f>P206/R206</f>
        <v>3.1081113477095891E-7</v>
      </c>
    </row>
    <row r="207" spans="2:20" s="95" customFormat="1" x14ac:dyDescent="0.25">
      <c r="B207" s="113" t="s">
        <v>33</v>
      </c>
      <c r="D207" s="98">
        <v>29.245087633823303</v>
      </c>
      <c r="E207" s="98">
        <v>5.0943034869770969</v>
      </c>
      <c r="F207" s="99">
        <v>3328197.4500000007</v>
      </c>
      <c r="G207" s="99">
        <v>2065130.2456240701</v>
      </c>
      <c r="H207" s="100">
        <f>D207/F207</f>
        <v>8.7870650924942261E-6</v>
      </c>
      <c r="I207" s="99"/>
      <c r="J207" s="98">
        <v>6.2215806598200523</v>
      </c>
      <c r="K207" s="98">
        <v>0.35256105932987397</v>
      </c>
      <c r="L207" s="99">
        <v>1829317.05</v>
      </c>
      <c r="M207" s="99">
        <v>980034.45739615569</v>
      </c>
      <c r="N207" s="101">
        <f>J207/L207</f>
        <v>3.4010401093785533E-6</v>
      </c>
      <c r="P207" s="98">
        <v>1.8850682496017397</v>
      </c>
      <c r="Q207" s="98">
        <v>0.1173725015005349</v>
      </c>
      <c r="R207" s="99">
        <v>6185790.4500000002</v>
      </c>
      <c r="S207" s="99">
        <v>655418.07030014985</v>
      </c>
      <c r="T207" s="116">
        <f>P207/R207</f>
        <v>3.0474169224431772E-7</v>
      </c>
    </row>
    <row r="208" spans="2:20" x14ac:dyDescent="0.25">
      <c r="B208" s="111">
        <v>96</v>
      </c>
      <c r="C208" s="95"/>
      <c r="D208" s="98">
        <v>39.852468663390006</v>
      </c>
      <c r="E208" s="98">
        <v>8.9553217417213915</v>
      </c>
      <c r="F208" s="95">
        <v>1174236.0999999999</v>
      </c>
      <c r="G208" s="95">
        <v>893325.29551912274</v>
      </c>
      <c r="H208" s="101">
        <f>D208/F208</f>
        <v>3.3939059328349736E-5</v>
      </c>
      <c r="I208" s="95"/>
      <c r="J208" s="98">
        <v>7.4878513762901333</v>
      </c>
      <c r="K208" s="98">
        <v>1.7610410142976383</v>
      </c>
      <c r="L208" s="95">
        <v>210595.1</v>
      </c>
      <c r="M208" s="95">
        <v>101250.99015208441</v>
      </c>
      <c r="N208" s="101">
        <f>J208/L208</f>
        <v>3.5555677108774764E-5</v>
      </c>
      <c r="O208" s="95"/>
      <c r="P208" s="98">
        <v>2.0963413796880368</v>
      </c>
      <c r="Q208" s="98">
        <v>0.32915336268863304</v>
      </c>
      <c r="R208" s="99">
        <v>7215374.3500000006</v>
      </c>
      <c r="S208" s="99">
        <v>572223.06418683217</v>
      </c>
      <c r="T208" s="116">
        <f>P208/R208</f>
        <v>2.9053813121810326E-7</v>
      </c>
    </row>
    <row r="209" spans="2:20" x14ac:dyDescent="0.25">
      <c r="B209" s="117">
        <v>120</v>
      </c>
      <c r="C209" s="118"/>
      <c r="D209" s="126">
        <v>33.670376389847036</v>
      </c>
      <c r="E209" s="126">
        <v>2.9196326511252897</v>
      </c>
      <c r="F209" s="118">
        <v>300187.14999999997</v>
      </c>
      <c r="G209" s="118">
        <v>223310.72985567115</v>
      </c>
      <c r="H209" s="120">
        <f>D209/F209</f>
        <v>1.1216461593991294E-4</v>
      </c>
      <c r="I209" s="118"/>
      <c r="J209" s="126">
        <v>6.7740358670543683</v>
      </c>
      <c r="K209" s="126">
        <v>0.66603012518573446</v>
      </c>
      <c r="L209" s="118">
        <v>160357.69999999998</v>
      </c>
      <c r="M209" s="118">
        <v>77740.294260103663</v>
      </c>
      <c r="N209" s="120">
        <f>J209/L209</f>
        <v>4.2243284027236418E-5</v>
      </c>
      <c r="O209" s="118"/>
      <c r="P209" s="126">
        <v>0.01</v>
      </c>
      <c r="Q209" s="126">
        <v>0</v>
      </c>
      <c r="R209" s="121">
        <v>8739853.2000000011</v>
      </c>
      <c r="S209" s="121">
        <v>1145103.1504499388</v>
      </c>
      <c r="T209" s="122">
        <f>P209/R209</f>
        <v>1.1441839778269959E-9</v>
      </c>
    </row>
    <row r="211" spans="2:20" x14ac:dyDescent="0.25">
      <c r="D211" s="94"/>
    </row>
    <row r="212" spans="2:20" s="95" customFormat="1" x14ac:dyDescent="0.25">
      <c r="B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</row>
    <row r="213" spans="2:20" s="95" customFormat="1" x14ac:dyDescent="0.25">
      <c r="B213" s="93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</row>
    <row r="214" spans="2:20" s="95" customFormat="1" x14ac:dyDescent="0.25">
      <c r="B214" s="93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</row>
    <row r="215" spans="2:20" s="95" customFormat="1" x14ac:dyDescent="0.25">
      <c r="B215" s="93"/>
      <c r="D215" s="98"/>
      <c r="E215" s="98"/>
      <c r="F215" s="99"/>
      <c r="G215" s="99"/>
      <c r="H215" s="100"/>
      <c r="I215" s="99"/>
      <c r="J215" s="98"/>
      <c r="K215" s="98"/>
      <c r="L215" s="99"/>
      <c r="M215" s="99"/>
      <c r="N215" s="101"/>
      <c r="P215" s="98"/>
      <c r="Q215" s="98"/>
      <c r="R215" s="99"/>
      <c r="S215" s="99"/>
      <c r="T215" s="101"/>
    </row>
    <row r="216" spans="2:20" s="95" customFormat="1" x14ac:dyDescent="0.25">
      <c r="B216" s="93"/>
      <c r="D216" s="98"/>
      <c r="E216" s="98"/>
      <c r="F216" s="99"/>
      <c r="G216" s="99"/>
      <c r="H216" s="100"/>
      <c r="I216" s="99"/>
      <c r="J216" s="98"/>
      <c r="K216" s="98"/>
      <c r="L216" s="99"/>
      <c r="M216" s="99"/>
      <c r="N216" s="101"/>
      <c r="P216" s="98"/>
      <c r="Q216" s="98"/>
      <c r="R216" s="99"/>
      <c r="S216" s="99"/>
      <c r="T216" s="101"/>
    </row>
    <row r="217" spans="2:20" s="95" customFormat="1" x14ac:dyDescent="0.25">
      <c r="B217" s="93"/>
      <c r="D217" s="98"/>
      <c r="E217" s="98"/>
      <c r="F217" s="99"/>
      <c r="G217" s="99"/>
      <c r="H217" s="100"/>
      <c r="I217" s="99"/>
      <c r="J217" s="98"/>
      <c r="K217" s="98"/>
      <c r="L217" s="99"/>
      <c r="M217" s="99"/>
      <c r="N217" s="101"/>
      <c r="P217" s="98"/>
      <c r="Q217" s="98"/>
      <c r="R217" s="99"/>
      <c r="S217" s="99"/>
      <c r="T217" s="101"/>
    </row>
    <row r="218" spans="2:20" s="95" customFormat="1" x14ac:dyDescent="0.25">
      <c r="B218" s="93"/>
      <c r="D218" s="98"/>
      <c r="E218" s="98"/>
      <c r="F218" s="99"/>
      <c r="G218" s="99"/>
      <c r="H218" s="100"/>
      <c r="I218" s="99"/>
      <c r="J218" s="98"/>
      <c r="K218" s="98"/>
      <c r="L218" s="99"/>
      <c r="M218" s="99"/>
      <c r="N218" s="101"/>
      <c r="P218" s="98"/>
      <c r="Q218" s="98"/>
      <c r="R218" s="99"/>
      <c r="S218" s="99"/>
      <c r="T218" s="101"/>
    </row>
    <row r="219" spans="2:20" s="95" customFormat="1" x14ac:dyDescent="0.25">
      <c r="B219" s="93"/>
      <c r="D219" s="98"/>
      <c r="E219" s="98"/>
      <c r="F219" s="99"/>
      <c r="G219" s="99"/>
      <c r="H219" s="100"/>
      <c r="I219" s="99"/>
      <c r="J219" s="98"/>
      <c r="K219" s="98"/>
      <c r="L219" s="99"/>
      <c r="M219" s="99"/>
      <c r="N219" s="101"/>
      <c r="P219" s="98"/>
      <c r="Q219" s="98"/>
      <c r="R219" s="99"/>
      <c r="S219" s="99"/>
      <c r="T219" s="101"/>
    </row>
    <row r="220" spans="2:20" s="95" customFormat="1" x14ac:dyDescent="0.25">
      <c r="B220" s="93"/>
      <c r="D220" s="98"/>
      <c r="E220" s="98"/>
      <c r="F220" s="99"/>
      <c r="G220" s="99"/>
      <c r="H220" s="100"/>
      <c r="I220" s="99"/>
      <c r="J220" s="98"/>
      <c r="K220" s="98"/>
      <c r="L220" s="99"/>
      <c r="M220" s="99"/>
      <c r="N220" s="101"/>
      <c r="P220" s="98"/>
      <c r="Q220" s="98"/>
      <c r="R220" s="99"/>
      <c r="S220" s="99"/>
      <c r="T220" s="101"/>
    </row>
    <row r="221" spans="2:20" x14ac:dyDescent="0.25">
      <c r="B221" s="92"/>
      <c r="R221" s="102"/>
      <c r="S221" s="102"/>
    </row>
    <row r="222" spans="2:20" x14ac:dyDescent="0.25">
      <c r="B222" s="92"/>
      <c r="R222" s="102"/>
      <c r="S222" s="102"/>
    </row>
    <row r="225" spans="2:20" s="95" customFormat="1" x14ac:dyDescent="0.25">
      <c r="B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</row>
    <row r="226" spans="2:20" s="95" customFormat="1" x14ac:dyDescent="0.25">
      <c r="B226" s="93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</row>
    <row r="227" spans="2:20" s="95" customFormat="1" x14ac:dyDescent="0.25">
      <c r="B227" s="93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</row>
    <row r="228" spans="2:20" s="95" customFormat="1" x14ac:dyDescent="0.25">
      <c r="B228" s="93"/>
      <c r="D228" s="98"/>
      <c r="E228" s="98"/>
      <c r="F228" s="99"/>
      <c r="G228" s="99"/>
      <c r="H228" s="100"/>
      <c r="I228" s="99"/>
      <c r="J228" s="98"/>
      <c r="K228" s="98"/>
      <c r="L228" s="99"/>
      <c r="M228" s="99"/>
      <c r="N228" s="101"/>
      <c r="P228" s="98"/>
      <c r="Q228" s="98"/>
      <c r="R228" s="99"/>
      <c r="S228" s="99"/>
      <c r="T228" s="101"/>
    </row>
    <row r="229" spans="2:20" s="95" customFormat="1" x14ac:dyDescent="0.25">
      <c r="B229" s="93"/>
      <c r="D229" s="98"/>
      <c r="E229" s="98"/>
      <c r="F229" s="99"/>
      <c r="G229" s="99"/>
      <c r="H229" s="100"/>
      <c r="I229" s="99"/>
      <c r="J229" s="98"/>
      <c r="K229" s="98"/>
      <c r="L229" s="99"/>
      <c r="M229" s="99"/>
      <c r="N229" s="101"/>
      <c r="P229" s="98"/>
      <c r="Q229" s="98"/>
      <c r="R229" s="99"/>
      <c r="S229" s="99"/>
      <c r="T229" s="101"/>
    </row>
    <row r="230" spans="2:20" s="95" customFormat="1" x14ac:dyDescent="0.25">
      <c r="B230" s="93"/>
      <c r="D230" s="98"/>
      <c r="E230" s="98"/>
      <c r="F230" s="99"/>
      <c r="G230" s="99"/>
      <c r="H230" s="100"/>
      <c r="I230" s="99"/>
      <c r="J230" s="98"/>
      <c r="K230" s="98"/>
      <c r="L230" s="99"/>
      <c r="M230" s="99"/>
      <c r="N230" s="101"/>
      <c r="P230" s="98"/>
      <c r="Q230" s="98"/>
      <c r="R230" s="99"/>
      <c r="S230" s="99"/>
      <c r="T230" s="101"/>
    </row>
    <row r="231" spans="2:20" s="95" customFormat="1" x14ac:dyDescent="0.25">
      <c r="B231" s="93"/>
      <c r="D231" s="98"/>
      <c r="E231" s="98"/>
      <c r="F231" s="99"/>
      <c r="G231" s="99"/>
      <c r="H231" s="100"/>
      <c r="I231" s="99"/>
      <c r="J231" s="98"/>
      <c r="K231" s="98"/>
      <c r="L231" s="99"/>
      <c r="M231" s="99"/>
      <c r="N231" s="101"/>
      <c r="P231" s="98"/>
      <c r="Q231" s="98"/>
      <c r="R231" s="99"/>
      <c r="S231" s="99"/>
      <c r="T231" s="101"/>
    </row>
    <row r="232" spans="2:20" s="95" customFormat="1" x14ac:dyDescent="0.25">
      <c r="B232" s="93"/>
      <c r="D232" s="98"/>
      <c r="E232" s="98"/>
      <c r="F232" s="99"/>
      <c r="G232" s="99"/>
      <c r="H232" s="100"/>
      <c r="I232" s="99"/>
      <c r="J232" s="98"/>
      <c r="K232" s="98"/>
      <c r="L232" s="99"/>
      <c r="M232" s="99"/>
      <c r="N232" s="101"/>
      <c r="P232" s="98"/>
      <c r="Q232" s="98"/>
      <c r="R232" s="99"/>
      <c r="S232" s="99"/>
      <c r="T232" s="101"/>
    </row>
    <row r="233" spans="2:20" s="95" customFormat="1" x14ac:dyDescent="0.25">
      <c r="B233" s="93"/>
      <c r="D233" s="98"/>
      <c r="E233" s="98"/>
      <c r="F233" s="99"/>
      <c r="G233" s="99"/>
      <c r="H233" s="100"/>
      <c r="I233" s="99"/>
      <c r="J233" s="98"/>
      <c r="K233" s="98"/>
      <c r="L233" s="99"/>
      <c r="M233" s="99"/>
      <c r="N233" s="101"/>
      <c r="P233" s="98"/>
      <c r="Q233" s="98"/>
      <c r="R233" s="99"/>
      <c r="S233" s="99"/>
      <c r="T233" s="101"/>
    </row>
    <row r="234" spans="2:20" x14ac:dyDescent="0.25">
      <c r="B234" s="92"/>
      <c r="R234" s="102"/>
      <c r="S234" s="102"/>
    </row>
    <row r="235" spans="2:20" x14ac:dyDescent="0.25">
      <c r="B235" s="92"/>
      <c r="R235" s="102"/>
      <c r="S235" s="102"/>
    </row>
    <row r="238" spans="2:20" s="95" customFormat="1" x14ac:dyDescent="0.25">
      <c r="B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</row>
    <row r="239" spans="2:20" s="95" customFormat="1" x14ac:dyDescent="0.25">
      <c r="B239" s="93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</row>
    <row r="240" spans="2:20" s="95" customFormat="1" x14ac:dyDescent="0.25">
      <c r="B240" s="93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</row>
    <row r="241" spans="2:20" s="95" customFormat="1" x14ac:dyDescent="0.25">
      <c r="B241" s="93"/>
      <c r="D241" s="98"/>
      <c r="E241" s="98"/>
      <c r="F241" s="99"/>
      <c r="G241" s="99"/>
      <c r="H241" s="100"/>
      <c r="I241" s="99"/>
      <c r="J241" s="98"/>
      <c r="K241" s="98"/>
      <c r="L241" s="99"/>
      <c r="M241" s="99"/>
      <c r="N241" s="101"/>
      <c r="P241" s="98"/>
      <c r="Q241" s="98"/>
      <c r="R241" s="99"/>
      <c r="S241" s="99"/>
      <c r="T241" s="101"/>
    </row>
    <row r="242" spans="2:20" s="95" customFormat="1" x14ac:dyDescent="0.25">
      <c r="B242" s="93"/>
      <c r="D242" s="98"/>
      <c r="E242" s="98"/>
      <c r="F242" s="99"/>
      <c r="G242" s="99"/>
      <c r="H242" s="100"/>
      <c r="I242" s="99"/>
      <c r="J242" s="98"/>
      <c r="K242" s="98"/>
      <c r="L242" s="99"/>
      <c r="M242" s="99"/>
      <c r="N242" s="101"/>
      <c r="P242" s="98"/>
      <c r="Q242" s="98"/>
      <c r="R242" s="99"/>
      <c r="S242" s="99"/>
      <c r="T242" s="101"/>
    </row>
    <row r="243" spans="2:20" s="95" customFormat="1" x14ac:dyDescent="0.25">
      <c r="B243" s="93"/>
      <c r="D243" s="98"/>
      <c r="E243" s="98"/>
      <c r="F243" s="99"/>
      <c r="G243" s="99"/>
      <c r="H243" s="100"/>
      <c r="I243" s="99"/>
      <c r="J243" s="98"/>
      <c r="K243" s="98"/>
      <c r="L243" s="99"/>
      <c r="M243" s="99"/>
      <c r="N243" s="101"/>
      <c r="P243" s="98"/>
      <c r="Q243" s="98"/>
      <c r="R243" s="99"/>
      <c r="S243" s="99"/>
      <c r="T243" s="101"/>
    </row>
    <row r="244" spans="2:20" s="95" customFormat="1" x14ac:dyDescent="0.25">
      <c r="B244" s="93"/>
      <c r="D244" s="98"/>
      <c r="E244" s="98"/>
      <c r="F244" s="99"/>
      <c r="G244" s="99"/>
      <c r="H244" s="100"/>
      <c r="I244" s="99"/>
      <c r="J244" s="98"/>
      <c r="K244" s="98"/>
      <c r="L244" s="99"/>
      <c r="M244" s="99"/>
      <c r="N244" s="101"/>
      <c r="P244" s="98"/>
      <c r="Q244" s="98"/>
      <c r="R244" s="99"/>
      <c r="S244" s="99"/>
      <c r="T244" s="101"/>
    </row>
    <row r="245" spans="2:20" s="95" customFormat="1" x14ac:dyDescent="0.25">
      <c r="B245" s="93"/>
      <c r="D245" s="98"/>
      <c r="E245" s="98"/>
      <c r="F245" s="99"/>
      <c r="G245" s="99"/>
      <c r="H245" s="100"/>
      <c r="I245" s="99"/>
      <c r="J245" s="98"/>
      <c r="K245" s="98"/>
      <c r="L245" s="99"/>
      <c r="M245" s="99"/>
      <c r="N245" s="101"/>
      <c r="P245" s="98"/>
      <c r="Q245" s="98"/>
      <c r="R245" s="99"/>
      <c r="S245" s="99"/>
      <c r="T245" s="101"/>
    </row>
    <row r="246" spans="2:20" s="95" customFormat="1" x14ac:dyDescent="0.25">
      <c r="B246" s="93"/>
      <c r="D246" s="98"/>
      <c r="E246" s="98"/>
      <c r="F246" s="99"/>
      <c r="G246" s="99"/>
      <c r="H246" s="100"/>
      <c r="I246" s="99"/>
      <c r="J246" s="98"/>
      <c r="K246" s="98"/>
      <c r="L246" s="99"/>
      <c r="M246" s="99"/>
      <c r="N246" s="101"/>
      <c r="P246" s="98"/>
      <c r="Q246" s="98"/>
      <c r="R246" s="99"/>
      <c r="S246" s="99"/>
      <c r="T246" s="101"/>
    </row>
    <row r="247" spans="2:20" x14ac:dyDescent="0.25">
      <c r="B247" s="92"/>
      <c r="R247" s="102"/>
      <c r="S247" s="102"/>
    </row>
    <row r="248" spans="2:20" x14ac:dyDescent="0.25">
      <c r="B248" s="92"/>
      <c r="R248" s="102"/>
      <c r="S248" s="102"/>
    </row>
    <row r="251" spans="2:20" s="95" customFormat="1" x14ac:dyDescent="0.25">
      <c r="B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</row>
    <row r="252" spans="2:20" s="95" customFormat="1" x14ac:dyDescent="0.25">
      <c r="B252" s="93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</row>
    <row r="253" spans="2:20" s="95" customFormat="1" x14ac:dyDescent="0.25">
      <c r="B253" s="93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</row>
    <row r="254" spans="2:20" s="95" customFormat="1" x14ac:dyDescent="0.25">
      <c r="B254" s="93"/>
      <c r="D254" s="98"/>
      <c r="E254" s="98"/>
      <c r="F254" s="99"/>
      <c r="G254" s="99"/>
      <c r="H254" s="100"/>
      <c r="I254" s="99"/>
      <c r="J254" s="98"/>
      <c r="K254" s="98"/>
      <c r="L254" s="99"/>
      <c r="M254" s="99"/>
      <c r="N254" s="101"/>
      <c r="P254" s="98"/>
      <c r="Q254" s="98"/>
      <c r="R254" s="99"/>
      <c r="S254" s="99"/>
      <c r="T254" s="101"/>
    </row>
    <row r="255" spans="2:20" s="95" customFormat="1" x14ac:dyDescent="0.25">
      <c r="B255" s="93"/>
      <c r="D255" s="98"/>
      <c r="E255" s="98"/>
      <c r="F255" s="99"/>
      <c r="G255" s="99"/>
      <c r="H255" s="100"/>
      <c r="I255" s="99"/>
      <c r="J255" s="98"/>
      <c r="K255" s="98"/>
      <c r="L255" s="99"/>
      <c r="M255" s="99"/>
      <c r="N255" s="101"/>
      <c r="P255" s="98"/>
      <c r="Q255" s="98"/>
      <c r="R255" s="99"/>
      <c r="S255" s="99"/>
      <c r="T255" s="101"/>
    </row>
    <row r="256" spans="2:20" s="95" customFormat="1" x14ac:dyDescent="0.25">
      <c r="B256" s="93"/>
      <c r="D256" s="98"/>
      <c r="E256" s="98"/>
      <c r="F256" s="99"/>
      <c r="G256" s="99"/>
      <c r="H256" s="100"/>
      <c r="I256" s="99"/>
      <c r="J256" s="98"/>
      <c r="K256" s="98"/>
      <c r="L256" s="99"/>
      <c r="M256" s="99"/>
      <c r="N256" s="101"/>
      <c r="P256" s="98"/>
      <c r="Q256" s="98"/>
      <c r="R256" s="99"/>
      <c r="S256" s="99"/>
      <c r="T256" s="101"/>
    </row>
    <row r="257" spans="2:20" s="95" customFormat="1" x14ac:dyDescent="0.25">
      <c r="B257" s="93"/>
      <c r="D257" s="98"/>
      <c r="E257" s="98"/>
      <c r="F257" s="99"/>
      <c r="G257" s="99"/>
      <c r="H257" s="100"/>
      <c r="I257" s="99"/>
      <c r="J257" s="98"/>
      <c r="K257" s="98"/>
      <c r="L257" s="99"/>
      <c r="M257" s="99"/>
      <c r="N257" s="101"/>
      <c r="P257" s="98"/>
      <c r="Q257" s="98"/>
      <c r="R257" s="99"/>
      <c r="S257" s="99"/>
      <c r="T257" s="101"/>
    </row>
    <row r="258" spans="2:20" s="95" customFormat="1" x14ac:dyDescent="0.25">
      <c r="B258" s="93"/>
      <c r="D258" s="98"/>
      <c r="E258" s="98"/>
      <c r="F258" s="99"/>
      <c r="G258" s="99"/>
      <c r="H258" s="100"/>
      <c r="I258" s="99"/>
      <c r="J258" s="98"/>
      <c r="K258" s="98"/>
      <c r="L258" s="99"/>
      <c r="M258" s="99"/>
      <c r="N258" s="101"/>
      <c r="P258" s="98"/>
      <c r="Q258" s="98"/>
      <c r="R258" s="99"/>
      <c r="S258" s="99"/>
      <c r="T258" s="101"/>
    </row>
    <row r="259" spans="2:20" s="95" customFormat="1" x14ac:dyDescent="0.25">
      <c r="B259" s="93"/>
      <c r="D259" s="98"/>
      <c r="E259" s="98"/>
      <c r="F259" s="99"/>
      <c r="G259" s="99"/>
      <c r="H259" s="100"/>
      <c r="I259" s="99"/>
      <c r="J259" s="98"/>
      <c r="K259" s="98"/>
      <c r="L259" s="99"/>
      <c r="M259" s="99"/>
      <c r="N259" s="101"/>
      <c r="P259" s="98"/>
      <c r="Q259" s="98"/>
      <c r="R259" s="99"/>
      <c r="S259" s="99"/>
      <c r="T259" s="101"/>
    </row>
    <row r="260" spans="2:20" x14ac:dyDescent="0.25">
      <c r="B260" s="92"/>
      <c r="R260" s="102"/>
      <c r="S260" s="102"/>
    </row>
    <row r="261" spans="2:20" x14ac:dyDescent="0.25">
      <c r="B261" s="92"/>
      <c r="R261" s="102"/>
      <c r="S261" s="102"/>
    </row>
  </sheetData>
  <mergeCells count="1">
    <mergeCell ref="B2:T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21"/>
  <sheetViews>
    <sheetView tabSelected="1" workbookViewId="0">
      <selection activeCell="F23" sqref="F23"/>
    </sheetView>
  </sheetViews>
  <sheetFormatPr defaultRowHeight="15" x14ac:dyDescent="0.25"/>
  <cols>
    <col min="4" max="4" width="10" customWidth="1"/>
    <col min="5" max="5" width="45.7109375" customWidth="1"/>
    <col min="6" max="6" width="85" customWidth="1"/>
  </cols>
  <sheetData>
    <row r="4" spans="4:6" ht="15.75" x14ac:dyDescent="0.25">
      <c r="D4" s="149" t="s">
        <v>98</v>
      </c>
      <c r="E4" s="149" t="s">
        <v>97</v>
      </c>
      <c r="F4" s="149" t="s">
        <v>99</v>
      </c>
    </row>
    <row r="5" spans="4:6" ht="15.75" x14ac:dyDescent="0.25">
      <c r="D5" s="147" t="s">
        <v>74</v>
      </c>
      <c r="E5" s="150" t="s">
        <v>81</v>
      </c>
      <c r="F5" s="150"/>
    </row>
    <row r="6" spans="4:6" ht="15.75" x14ac:dyDescent="0.25">
      <c r="D6" s="147" t="s">
        <v>3</v>
      </c>
      <c r="E6" s="150" t="s">
        <v>82</v>
      </c>
      <c r="F6" s="150"/>
    </row>
    <row r="7" spans="4:6" ht="15.75" x14ac:dyDescent="0.25">
      <c r="D7" s="147" t="s">
        <v>75</v>
      </c>
      <c r="E7" s="150" t="s">
        <v>83</v>
      </c>
      <c r="F7" s="150"/>
    </row>
    <row r="8" spans="4:6" ht="15.75" x14ac:dyDescent="0.25">
      <c r="D8" s="147" t="s">
        <v>76</v>
      </c>
      <c r="E8" s="150" t="s">
        <v>84</v>
      </c>
      <c r="F8" s="150"/>
    </row>
    <row r="9" spans="4:6" ht="15.75" x14ac:dyDescent="0.25">
      <c r="D9" s="148" t="s">
        <v>77</v>
      </c>
      <c r="E9" s="150" t="s">
        <v>85</v>
      </c>
      <c r="F9" s="150"/>
    </row>
    <row r="10" spans="4:6" ht="15.75" x14ac:dyDescent="0.25">
      <c r="D10" s="148" t="s">
        <v>78</v>
      </c>
      <c r="E10" s="150" t="s">
        <v>86</v>
      </c>
      <c r="F10" s="150"/>
    </row>
    <row r="11" spans="4:6" ht="15.75" x14ac:dyDescent="0.25">
      <c r="D11" s="148" t="s">
        <v>79</v>
      </c>
      <c r="E11" s="150" t="s">
        <v>87</v>
      </c>
      <c r="F11" s="150"/>
    </row>
    <row r="12" spans="4:6" ht="15.75" x14ac:dyDescent="0.25">
      <c r="D12" s="148" t="s">
        <v>80</v>
      </c>
      <c r="E12" s="150" t="s">
        <v>88</v>
      </c>
      <c r="F12" s="150"/>
    </row>
    <row r="13" spans="4:6" ht="15.75" x14ac:dyDescent="0.25">
      <c r="D13" s="148" t="s">
        <v>25</v>
      </c>
      <c r="E13" s="150" t="s">
        <v>89</v>
      </c>
      <c r="F13" s="150"/>
    </row>
    <row r="14" spans="4:6" ht="15.75" x14ac:dyDescent="0.25">
      <c r="D14" s="148" t="s">
        <v>90</v>
      </c>
      <c r="E14" s="151" t="s">
        <v>91</v>
      </c>
      <c r="F14" s="150"/>
    </row>
    <row r="15" spans="4:6" ht="15.75" x14ac:dyDescent="0.25">
      <c r="D15" s="148" t="s">
        <v>92</v>
      </c>
      <c r="E15" s="151" t="s">
        <v>94</v>
      </c>
      <c r="F15" s="152" t="s">
        <v>96</v>
      </c>
    </row>
    <row r="16" spans="4:6" ht="15.75" x14ac:dyDescent="0.25">
      <c r="D16" s="148" t="s">
        <v>93</v>
      </c>
      <c r="E16" s="151" t="s">
        <v>95</v>
      </c>
      <c r="F16" s="152"/>
    </row>
    <row r="21" spans="6:6" ht="18.75" x14ac:dyDescent="0.3">
      <c r="F21" s="153"/>
    </row>
  </sheetData>
  <mergeCells count="1">
    <mergeCell ref="F15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FC host</vt:lpstr>
      <vt:lpstr>FC virus</vt:lpstr>
      <vt:lpstr>mSPT to pSPT activity ratios</vt:lpstr>
      <vt:lpstr>EhV-207 pmol per cell GSLs</vt:lpstr>
      <vt:lpstr>EhV99B1 &amp; 18 pmol per cell GSLs</vt:lpstr>
      <vt:lpstr>acronyms description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Nissimov</dc:creator>
  <cp:lastModifiedBy>Nissimov</cp:lastModifiedBy>
  <dcterms:created xsi:type="dcterms:W3CDTF">2015-03-19T13:31:12Z</dcterms:created>
  <dcterms:modified xsi:type="dcterms:W3CDTF">2015-03-19T19:31:39Z</dcterms:modified>
</cp:coreProperties>
</file>