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606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2" i="1" l="1"/>
  <c r="D66" i="1"/>
  <c r="D67" i="1"/>
  <c r="J67" i="1"/>
  <c r="H66" i="1"/>
  <c r="J66" i="1"/>
  <c r="H63" i="1"/>
  <c r="D63" i="1"/>
  <c r="J63" i="1"/>
  <c r="J62" i="1"/>
  <c r="H61" i="1"/>
  <c r="D61" i="1"/>
  <c r="J61" i="1"/>
  <c r="H68" i="1"/>
  <c r="D68" i="1"/>
  <c r="K68" i="1"/>
  <c r="L68" i="1"/>
  <c r="K66" i="1"/>
  <c r="L66" i="1"/>
  <c r="J68" i="1"/>
  <c r="K63" i="1"/>
  <c r="L63" i="1"/>
  <c r="K61" i="1"/>
  <c r="L61" i="1"/>
  <c r="H57" i="1"/>
  <c r="D57" i="1"/>
  <c r="K57" i="1"/>
  <c r="L57" i="1"/>
  <c r="D55" i="1"/>
  <c r="H55" i="1"/>
  <c r="K55" i="1"/>
  <c r="L55" i="1"/>
  <c r="H52" i="1"/>
  <c r="D52" i="1"/>
  <c r="K52" i="1"/>
  <c r="L52" i="1"/>
  <c r="D50" i="1"/>
  <c r="H50" i="1"/>
  <c r="K50" i="1"/>
  <c r="L50" i="1"/>
  <c r="D56" i="1"/>
  <c r="J56" i="1"/>
  <c r="J57" i="1"/>
  <c r="J55" i="1"/>
  <c r="D51" i="1"/>
  <c r="J51" i="1"/>
  <c r="J52" i="1"/>
  <c r="J50" i="1"/>
  <c r="J45" i="1"/>
  <c r="K45" i="1"/>
  <c r="J46" i="1"/>
  <c r="K46" i="1"/>
  <c r="J44" i="1"/>
  <c r="K44" i="1"/>
  <c r="E45" i="1"/>
  <c r="F45" i="1"/>
  <c r="E46" i="1"/>
  <c r="F46" i="1"/>
  <c r="E44" i="1"/>
  <c r="F44" i="1"/>
  <c r="D45" i="1"/>
  <c r="D46" i="1"/>
  <c r="D44" i="1"/>
  <c r="H36" i="1"/>
  <c r="D36" i="1"/>
  <c r="K36" i="1"/>
  <c r="L36" i="1"/>
  <c r="H37" i="1"/>
  <c r="D37" i="1"/>
  <c r="K37" i="1"/>
  <c r="L37" i="1"/>
  <c r="H38" i="1"/>
  <c r="D38" i="1"/>
  <c r="K38" i="1"/>
  <c r="L38" i="1"/>
  <c r="H39" i="1"/>
  <c r="D39" i="1"/>
  <c r="K39" i="1"/>
  <c r="L39" i="1"/>
  <c r="H40" i="1"/>
  <c r="D40" i="1"/>
  <c r="K40" i="1"/>
  <c r="L40" i="1"/>
  <c r="H35" i="1"/>
  <c r="D35" i="1"/>
  <c r="K35" i="1"/>
  <c r="L35" i="1"/>
  <c r="J36" i="1"/>
  <c r="J37" i="1"/>
  <c r="J38" i="1"/>
  <c r="J39" i="1"/>
  <c r="J40" i="1"/>
  <c r="J35" i="1"/>
  <c r="H28" i="1"/>
  <c r="D28" i="1"/>
  <c r="K28" i="1"/>
  <c r="L28" i="1"/>
  <c r="H29" i="1"/>
  <c r="D29" i="1"/>
  <c r="K29" i="1"/>
  <c r="L29" i="1"/>
  <c r="H30" i="1"/>
  <c r="D30" i="1"/>
  <c r="K30" i="1"/>
  <c r="L30" i="1"/>
  <c r="H31" i="1"/>
  <c r="D31" i="1"/>
  <c r="K31" i="1"/>
  <c r="L31" i="1"/>
  <c r="H32" i="1"/>
  <c r="D32" i="1"/>
  <c r="K32" i="1"/>
  <c r="L32" i="1"/>
  <c r="H27" i="1"/>
  <c r="D27" i="1"/>
  <c r="K27" i="1"/>
  <c r="L27" i="1"/>
  <c r="J28" i="1"/>
  <c r="J29" i="1"/>
  <c r="J30" i="1"/>
  <c r="J31" i="1"/>
  <c r="J32" i="1"/>
  <c r="J27" i="1"/>
  <c r="D9" i="1"/>
  <c r="H9" i="1"/>
  <c r="J9" i="1"/>
  <c r="D18" i="1"/>
  <c r="H18" i="1"/>
  <c r="J18" i="1"/>
  <c r="D19" i="1"/>
  <c r="H19" i="1"/>
  <c r="J19" i="1"/>
  <c r="D20" i="1"/>
  <c r="H20" i="1"/>
  <c r="J20" i="1"/>
  <c r="D21" i="1"/>
  <c r="H21" i="1"/>
  <c r="J21" i="1"/>
  <c r="D22" i="1"/>
  <c r="H22" i="1"/>
  <c r="J22" i="1"/>
  <c r="D17" i="1"/>
  <c r="H17" i="1"/>
  <c r="J17" i="1"/>
  <c r="K22" i="1"/>
  <c r="L22" i="1"/>
  <c r="K21" i="1"/>
  <c r="L21" i="1"/>
  <c r="K20" i="1"/>
  <c r="L20" i="1"/>
  <c r="K19" i="1"/>
  <c r="L19" i="1"/>
  <c r="K18" i="1"/>
  <c r="L18" i="1"/>
  <c r="K17" i="1"/>
  <c r="L17" i="1"/>
  <c r="D10" i="1"/>
  <c r="H10" i="1"/>
  <c r="K10" i="1"/>
  <c r="L10" i="1"/>
  <c r="H11" i="1"/>
  <c r="K11" i="1"/>
  <c r="L11" i="1"/>
  <c r="D12" i="1"/>
  <c r="H12" i="1"/>
  <c r="K12" i="1"/>
  <c r="L12" i="1"/>
  <c r="D13" i="1"/>
  <c r="H13" i="1"/>
  <c r="K13" i="1"/>
  <c r="L13" i="1"/>
  <c r="D14" i="1"/>
  <c r="H14" i="1"/>
  <c r="K14" i="1"/>
  <c r="L14" i="1"/>
  <c r="K9" i="1"/>
  <c r="L9" i="1"/>
  <c r="J10" i="1"/>
  <c r="J11" i="1"/>
  <c r="J12" i="1"/>
  <c r="J13" i="1"/>
  <c r="J14" i="1"/>
</calcChain>
</file>

<file path=xl/sharedStrings.xml><?xml version="1.0" encoding="utf-8"?>
<sst xmlns="http://schemas.openxmlformats.org/spreadsheetml/2006/main" count="100" uniqueCount="33">
  <si>
    <t>09/16- 09/18/2013</t>
  </si>
  <si>
    <t>Time (hour)</t>
  </si>
  <si>
    <t>Virus 1 (1)</t>
  </si>
  <si>
    <t>Virus 1 (2)</t>
  </si>
  <si>
    <t>Virus1 AVG</t>
  </si>
  <si>
    <t>Virs 2 (1)</t>
  </si>
  <si>
    <t>Virus 2 (2)</t>
  </si>
  <si>
    <t>Virus 2 Avg</t>
  </si>
  <si>
    <t>Virus Avg</t>
  </si>
  <si>
    <t>Standard Dev</t>
  </si>
  <si>
    <t>SEM</t>
  </si>
  <si>
    <t>Control 1 AVG</t>
  </si>
  <si>
    <t>Control 1 (1)</t>
  </si>
  <si>
    <t>Control 1 (2)</t>
  </si>
  <si>
    <t>Control 2 (1)</t>
  </si>
  <si>
    <t>Control 2 (2)</t>
  </si>
  <si>
    <t>Control 2 Avg</t>
  </si>
  <si>
    <t>Control Avg</t>
  </si>
  <si>
    <t>Mean (geometric) 520 Fluorescence of DAF-FM Stain</t>
  </si>
  <si>
    <t>Percent of population postively stained for DAF-FM (%)</t>
  </si>
  <si>
    <t>Control 1</t>
  </si>
  <si>
    <t xml:space="preserve">Control 2 </t>
  </si>
  <si>
    <t>Control  AVG</t>
  </si>
  <si>
    <t>Virus 1</t>
  </si>
  <si>
    <t>Virus 2</t>
  </si>
  <si>
    <t>Virus AVG</t>
  </si>
  <si>
    <t>Standard Deviation</t>
  </si>
  <si>
    <t>Mean (geometric) 520 fluorescence of H2-DCFDA</t>
  </si>
  <si>
    <t>Host Cell Concentrations (cells mL-1)</t>
  </si>
  <si>
    <t>Percent of Population Postively Stained for H2-DCFDA (%)</t>
  </si>
  <si>
    <t>2 Virus and 2 Control Biological replicates. For the fluorescent staining, each biological replicate has two technical replicates</t>
  </si>
  <si>
    <t>Viral Infecton of E. huxleyi strain 379 with EhV 86, MOI=5</t>
  </si>
  <si>
    <t>DAF-FM fluorescene (NO), Cell Abundance, H2-DCFDA fluorescence (ROS) for first day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</si>
</sst>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scheme val="minor"/>
    </font>
    <font>
      <sz val="12"/>
      <name val="Calibri"/>
      <scheme val="minor"/>
    </font>
    <font>
      <sz val="10"/>
      <name val="Verdan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u/>
      <sz val="12"/>
      <color theme="1"/>
      <name val="Calibri"/>
      <scheme val="minor"/>
    </font>
    <font>
      <u/>
      <sz val="12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4">
    <xf numFmtId="0" fontId="0" fillId="0" borderId="0"/>
    <xf numFmtId="0" fontId="1" fillId="2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9">
    <xf numFmtId="0" fontId="0" fillId="0" borderId="0" xfId="0"/>
    <xf numFmtId="0" fontId="1" fillId="2" borderId="0" xfId="1"/>
    <xf numFmtId="0" fontId="3" fillId="2" borderId="0" xfId="1" applyFont="1"/>
    <xf numFmtId="0" fontId="4" fillId="2" borderId="0" xfId="1" applyFont="1"/>
    <xf numFmtId="0" fontId="2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/>
    <xf numFmtId="11" fontId="0" fillId="0" borderId="0" xfId="0" applyNumberFormat="1"/>
  </cellXfs>
  <cellStyles count="24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Good" xfId="1" builtinId="26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abSelected="1" zoomScale="125" zoomScaleNormal="125" zoomScalePageLayoutView="125" workbookViewId="0">
      <selection activeCell="G3" sqref="G3"/>
    </sheetView>
  </sheetViews>
  <sheetFormatPr baseColWidth="10" defaultRowHeight="15" x14ac:dyDescent="0"/>
  <sheetData>
    <row r="1" spans="1:12" s="1" customFormat="1">
      <c r="A1" s="2" t="s">
        <v>31</v>
      </c>
      <c r="B1" s="2"/>
      <c r="C1" s="2"/>
    </row>
    <row r="2" spans="1:12" s="2" customFormat="1">
      <c r="A2" s="2" t="s">
        <v>0</v>
      </c>
    </row>
    <row r="3" spans="1:12" s="1" customFormat="1"/>
    <row r="4" spans="1:12" s="1" customFormat="1">
      <c r="A4" s="3" t="s">
        <v>32</v>
      </c>
      <c r="B4" s="3"/>
      <c r="C4" s="3"/>
    </row>
    <row r="5" spans="1:12" s="1" customFormat="1">
      <c r="A5" s="3" t="s">
        <v>30</v>
      </c>
    </row>
    <row r="7" spans="1:12" s="7" customFormat="1">
      <c r="A7" s="6" t="s">
        <v>18</v>
      </c>
      <c r="B7" s="6"/>
      <c r="C7" s="6"/>
    </row>
    <row r="8" spans="1:12">
      <c r="A8" t="s">
        <v>1</v>
      </c>
      <c r="B8" t="s">
        <v>2</v>
      </c>
      <c r="C8" t="s">
        <v>3</v>
      </c>
      <c r="D8" t="s">
        <v>4</v>
      </c>
      <c r="F8" t="s">
        <v>5</v>
      </c>
      <c r="G8" t="s">
        <v>6</v>
      </c>
      <c r="H8" t="s">
        <v>7</v>
      </c>
      <c r="J8" t="s">
        <v>8</v>
      </c>
      <c r="K8" t="s">
        <v>9</v>
      </c>
      <c r="L8" t="s">
        <v>10</v>
      </c>
    </row>
    <row r="9" spans="1:12">
      <c r="A9">
        <v>0</v>
      </c>
      <c r="B9">
        <v>5.3</v>
      </c>
      <c r="C9">
        <v>5.7</v>
      </c>
      <c r="D9">
        <f>AVERAGE(B9:C9)</f>
        <v>5.5</v>
      </c>
      <c r="F9">
        <v>5.64</v>
      </c>
      <c r="G9">
        <v>7.24</v>
      </c>
      <c r="H9">
        <f>AVERAGE(F9:G9)</f>
        <v>6.4399999999999995</v>
      </c>
      <c r="J9">
        <f>AVERAGE(D9,H9)</f>
        <v>5.97</v>
      </c>
      <c r="K9">
        <f>STDEV(D9,H9)</f>
        <v>0.66468037431535432</v>
      </c>
      <c r="L9">
        <f>K9/(SQRT(2))</f>
        <v>0.4699999999999997</v>
      </c>
    </row>
    <row r="10" spans="1:12">
      <c r="A10">
        <v>4</v>
      </c>
      <c r="B10">
        <v>4.8</v>
      </c>
      <c r="C10">
        <v>6.5</v>
      </c>
      <c r="D10">
        <f t="shared" ref="D10:D14" si="0">AVERAGE(B10:C10)</f>
        <v>5.65</v>
      </c>
      <c r="F10">
        <v>7.39</v>
      </c>
      <c r="G10">
        <v>6.29</v>
      </c>
      <c r="H10">
        <f t="shared" ref="H10:H14" si="1">AVERAGE(F10:G10)</f>
        <v>6.84</v>
      </c>
      <c r="J10">
        <f t="shared" ref="J10:J14" si="2">AVERAGE(D10,H10)</f>
        <v>6.2450000000000001</v>
      </c>
      <c r="K10">
        <f t="shared" ref="K10:K13" si="3">STDEV(D10,H10)</f>
        <v>0.84145706961199118</v>
      </c>
      <c r="L10">
        <f t="shared" ref="L10:L14" si="4">K10/(SQRT(2))</f>
        <v>0.59499999999999975</v>
      </c>
    </row>
    <row r="11" spans="1:12">
      <c r="A11">
        <v>9</v>
      </c>
      <c r="B11">
        <v>2.8</v>
      </c>
      <c r="D11">
        <v>2.8</v>
      </c>
      <c r="F11">
        <v>4.47</v>
      </c>
      <c r="H11">
        <f t="shared" si="1"/>
        <v>4.47</v>
      </c>
      <c r="J11">
        <f t="shared" si="2"/>
        <v>3.6349999999999998</v>
      </c>
      <c r="K11">
        <f>STDEV(D11,H11)</f>
        <v>1.1808683245815355</v>
      </c>
      <c r="L11">
        <f t="shared" si="4"/>
        <v>0.83500000000000074</v>
      </c>
    </row>
    <row r="12" spans="1:12">
      <c r="A12">
        <v>24</v>
      </c>
      <c r="B12">
        <v>3.1</v>
      </c>
      <c r="C12">
        <v>3.1</v>
      </c>
      <c r="D12">
        <f t="shared" si="0"/>
        <v>3.1</v>
      </c>
      <c r="F12">
        <v>4.83</v>
      </c>
      <c r="G12">
        <v>4.93</v>
      </c>
      <c r="H12">
        <f t="shared" si="1"/>
        <v>4.88</v>
      </c>
      <c r="J12">
        <f t="shared" si="2"/>
        <v>3.99</v>
      </c>
      <c r="K12">
        <f t="shared" si="3"/>
        <v>1.2586500705120529</v>
      </c>
      <c r="L12">
        <f t="shared" si="4"/>
        <v>0.88999999999999879</v>
      </c>
    </row>
    <row r="13" spans="1:12">
      <c r="A13">
        <v>28</v>
      </c>
      <c r="B13">
        <v>3.31</v>
      </c>
      <c r="C13">
        <v>2.41</v>
      </c>
      <c r="D13">
        <f t="shared" si="0"/>
        <v>2.8600000000000003</v>
      </c>
      <c r="F13">
        <v>4.46</v>
      </c>
      <c r="G13">
        <v>5.76</v>
      </c>
      <c r="H13">
        <f t="shared" si="1"/>
        <v>5.1099999999999994</v>
      </c>
      <c r="J13">
        <f t="shared" si="2"/>
        <v>3.9849999999999999</v>
      </c>
      <c r="K13">
        <f t="shared" si="3"/>
        <v>1.5909902576697319</v>
      </c>
      <c r="L13">
        <f t="shared" si="4"/>
        <v>1.125</v>
      </c>
    </row>
    <row r="14" spans="1:12">
      <c r="A14">
        <v>50</v>
      </c>
      <c r="B14">
        <v>2.85</v>
      </c>
      <c r="C14">
        <v>3.09</v>
      </c>
      <c r="D14">
        <f t="shared" si="0"/>
        <v>2.9699999999999998</v>
      </c>
      <c r="F14">
        <v>3.27</v>
      </c>
      <c r="G14">
        <v>8.3699999999999992</v>
      </c>
      <c r="H14">
        <f t="shared" si="1"/>
        <v>5.8199999999999994</v>
      </c>
      <c r="J14">
        <f t="shared" si="2"/>
        <v>4.3949999999999996</v>
      </c>
      <c r="K14">
        <f>STDEV(D14,H14)</f>
        <v>2.0152543263816609</v>
      </c>
      <c r="L14">
        <f t="shared" si="4"/>
        <v>1.4250000000000003</v>
      </c>
    </row>
    <row r="16" spans="1:12">
      <c r="A16" t="s">
        <v>1</v>
      </c>
      <c r="B16" t="s">
        <v>12</v>
      </c>
      <c r="C16" t="s">
        <v>13</v>
      </c>
      <c r="D16" t="s">
        <v>11</v>
      </c>
      <c r="F16" t="s">
        <v>14</v>
      </c>
      <c r="G16" t="s">
        <v>15</v>
      </c>
      <c r="H16" t="s">
        <v>16</v>
      </c>
      <c r="J16" t="s">
        <v>17</v>
      </c>
      <c r="K16" t="s">
        <v>9</v>
      </c>
      <c r="L16" t="s">
        <v>10</v>
      </c>
    </row>
    <row r="17" spans="1:12">
      <c r="A17">
        <v>0</v>
      </c>
      <c r="B17">
        <v>6.99</v>
      </c>
      <c r="C17">
        <v>5.19</v>
      </c>
      <c r="D17">
        <f>AVERAGE(B17:C17)</f>
        <v>6.09</v>
      </c>
      <c r="F17">
        <v>6.5</v>
      </c>
      <c r="G17">
        <v>4.5999999999999996</v>
      </c>
      <c r="H17">
        <f>AVERAGE(F17:G17)</f>
        <v>5.55</v>
      </c>
      <c r="J17">
        <f>AVERAGE(D17,H17)</f>
        <v>5.82</v>
      </c>
      <c r="K17">
        <f>STDEV(D17,H17)</f>
        <v>0.3818376618407357</v>
      </c>
      <c r="L17">
        <f>K17/(SQRT(2))</f>
        <v>0.27</v>
      </c>
    </row>
    <row r="18" spans="1:12">
      <c r="A18">
        <v>4</v>
      </c>
      <c r="B18">
        <v>6.14</v>
      </c>
      <c r="C18">
        <v>6.04</v>
      </c>
      <c r="D18">
        <f t="shared" ref="D18:D22" si="5">AVERAGE(B18:C18)</f>
        <v>6.09</v>
      </c>
      <c r="F18">
        <v>6.75</v>
      </c>
      <c r="G18">
        <v>5.75</v>
      </c>
      <c r="H18">
        <f t="shared" ref="H18:H22" si="6">AVERAGE(F18:G18)</f>
        <v>6.25</v>
      </c>
      <c r="J18">
        <f t="shared" ref="J18:J22" si="7">AVERAGE(D18,H18)</f>
        <v>6.17</v>
      </c>
      <c r="K18">
        <f t="shared" ref="K18" si="8">STDEV(D18,H18)</f>
        <v>0.1131370849898477</v>
      </c>
      <c r="L18">
        <f t="shared" ref="L18:L22" si="9">K18/(SQRT(2))</f>
        <v>8.0000000000000071E-2</v>
      </c>
    </row>
    <row r="19" spans="1:12">
      <c r="A19">
        <v>9</v>
      </c>
      <c r="B19">
        <v>3.54</v>
      </c>
      <c r="D19">
        <f t="shared" si="5"/>
        <v>3.54</v>
      </c>
      <c r="F19">
        <v>2.74</v>
      </c>
      <c r="H19">
        <f t="shared" si="6"/>
        <v>2.74</v>
      </c>
      <c r="J19">
        <f t="shared" si="7"/>
        <v>3.14</v>
      </c>
      <c r="K19">
        <f>STDEV(D19,H19)</f>
        <v>0.56568542494923824</v>
      </c>
      <c r="L19">
        <f t="shared" si="9"/>
        <v>0.40000000000000013</v>
      </c>
    </row>
    <row r="20" spans="1:12">
      <c r="A20">
        <v>24</v>
      </c>
      <c r="B20">
        <v>5.47</v>
      </c>
      <c r="C20">
        <v>5.37</v>
      </c>
      <c r="D20">
        <f t="shared" si="5"/>
        <v>5.42</v>
      </c>
      <c r="F20">
        <v>2.57</v>
      </c>
      <c r="G20">
        <v>1.97</v>
      </c>
      <c r="H20">
        <f t="shared" si="6"/>
        <v>2.27</v>
      </c>
      <c r="J20">
        <f t="shared" si="7"/>
        <v>3.8449999999999998</v>
      </c>
      <c r="K20">
        <f t="shared" ref="K20:K21" si="10">STDEV(D20,H20)</f>
        <v>2.2273863607376256</v>
      </c>
      <c r="L20">
        <f t="shared" si="9"/>
        <v>1.5750000000000006</v>
      </c>
    </row>
    <row r="21" spans="1:12">
      <c r="A21">
        <v>28</v>
      </c>
      <c r="B21">
        <v>4.3899999999999997</v>
      </c>
      <c r="C21">
        <v>4.49</v>
      </c>
      <c r="D21">
        <f t="shared" si="5"/>
        <v>4.4399999999999995</v>
      </c>
      <c r="F21">
        <v>4.3</v>
      </c>
      <c r="G21">
        <v>5.5</v>
      </c>
      <c r="H21">
        <f t="shared" si="6"/>
        <v>4.9000000000000004</v>
      </c>
      <c r="J21">
        <f t="shared" si="7"/>
        <v>4.67</v>
      </c>
      <c r="K21">
        <f t="shared" si="10"/>
        <v>0.32526911934581249</v>
      </c>
      <c r="L21">
        <f t="shared" si="9"/>
        <v>0.23000000000000043</v>
      </c>
    </row>
    <row r="22" spans="1:12">
      <c r="A22">
        <v>50</v>
      </c>
      <c r="B22">
        <v>3.7</v>
      </c>
      <c r="C22">
        <v>3.8</v>
      </c>
      <c r="D22">
        <f t="shared" si="5"/>
        <v>3.75</v>
      </c>
      <c r="F22">
        <v>6.69</v>
      </c>
      <c r="G22">
        <v>7.49</v>
      </c>
      <c r="H22">
        <f t="shared" si="6"/>
        <v>7.09</v>
      </c>
      <c r="J22">
        <f t="shared" si="7"/>
        <v>5.42</v>
      </c>
      <c r="K22">
        <f>STDEV(D22,H22)</f>
        <v>2.3617366491630696</v>
      </c>
      <c r="L22">
        <f t="shared" si="9"/>
        <v>1.6700000000000006</v>
      </c>
    </row>
    <row r="25" spans="1:12">
      <c r="A25" s="6" t="s">
        <v>19</v>
      </c>
      <c r="B25" s="4"/>
      <c r="C25" s="4"/>
    </row>
    <row r="26" spans="1:12">
      <c r="A26" t="s">
        <v>1</v>
      </c>
      <c r="B26" t="s">
        <v>2</v>
      </c>
      <c r="C26" t="s">
        <v>3</v>
      </c>
      <c r="D26" t="s">
        <v>4</v>
      </c>
      <c r="F26" t="s">
        <v>5</v>
      </c>
      <c r="G26" t="s">
        <v>6</v>
      </c>
      <c r="H26" t="s">
        <v>7</v>
      </c>
      <c r="J26" t="s">
        <v>8</v>
      </c>
      <c r="K26" t="s">
        <v>9</v>
      </c>
      <c r="L26" t="s">
        <v>10</v>
      </c>
    </row>
    <row r="27" spans="1:12">
      <c r="A27" s="5">
        <v>0</v>
      </c>
      <c r="B27" s="5">
        <v>12.6</v>
      </c>
      <c r="C27" s="5">
        <v>13.5</v>
      </c>
      <c r="D27" s="5">
        <f>AVERAGE(B27:C27)</f>
        <v>13.05</v>
      </c>
      <c r="E27" s="5"/>
      <c r="F27" s="5">
        <v>16.37</v>
      </c>
      <c r="G27" s="5">
        <v>20.67</v>
      </c>
      <c r="H27" s="5">
        <f>AVERAGE(F27:G27)</f>
        <v>18.520000000000003</v>
      </c>
      <c r="I27" s="5"/>
      <c r="J27" s="5">
        <f>AVERAGE(H27,D27)</f>
        <v>15.785000000000002</v>
      </c>
      <c r="K27" s="5">
        <f>STDEV(H27,D27)</f>
        <v>3.8678740930904199</v>
      </c>
      <c r="L27">
        <f>K27/(SQRT(2))</f>
        <v>2.7350000000000034</v>
      </c>
    </row>
    <row r="28" spans="1:12">
      <c r="A28" s="5">
        <v>4</v>
      </c>
      <c r="B28">
        <v>11.58</v>
      </c>
      <c r="C28">
        <v>14.08</v>
      </c>
      <c r="D28" s="5">
        <f t="shared" ref="D28:D32" si="11">AVERAGE(B28:C28)</f>
        <v>12.83</v>
      </c>
      <c r="F28">
        <v>13.81</v>
      </c>
      <c r="G28">
        <v>11.61</v>
      </c>
      <c r="H28" s="5">
        <f t="shared" ref="H28:H32" si="12">AVERAGE(F28:G28)</f>
        <v>12.71</v>
      </c>
      <c r="I28" s="5"/>
      <c r="J28" s="5">
        <f t="shared" ref="J28:J32" si="13">AVERAGE(H28,D28)</f>
        <v>12.77</v>
      </c>
      <c r="K28" s="5">
        <f t="shared" ref="K28:K32" si="14">STDEV(H28,D28)</f>
        <v>8.4852813742385153E-2</v>
      </c>
      <c r="L28">
        <f t="shared" ref="L28:L32" si="15">K28/(SQRT(2))</f>
        <v>5.9999999999999609E-2</v>
      </c>
    </row>
    <row r="29" spans="1:12">
      <c r="A29" s="5">
        <v>9</v>
      </c>
      <c r="B29" s="5">
        <v>11.63</v>
      </c>
      <c r="C29" s="5"/>
      <c r="D29" s="5">
        <f t="shared" si="11"/>
        <v>11.63</v>
      </c>
      <c r="E29" s="5"/>
      <c r="F29" s="5">
        <v>13.18</v>
      </c>
      <c r="G29" s="5"/>
      <c r="H29" s="5">
        <f t="shared" si="12"/>
        <v>13.18</v>
      </c>
      <c r="I29" s="5"/>
      <c r="J29" s="5">
        <f t="shared" si="13"/>
        <v>12.405000000000001</v>
      </c>
      <c r="K29" s="5">
        <f t="shared" si="14"/>
        <v>1.0960155108391478</v>
      </c>
      <c r="L29">
        <f t="shared" si="15"/>
        <v>0.77499999999999936</v>
      </c>
    </row>
    <row r="30" spans="1:12">
      <c r="A30" s="5">
        <v>24</v>
      </c>
      <c r="B30" s="5">
        <v>11.49</v>
      </c>
      <c r="C30" s="5">
        <v>12.19</v>
      </c>
      <c r="D30" s="5">
        <f t="shared" si="11"/>
        <v>11.84</v>
      </c>
      <c r="E30" s="5"/>
      <c r="F30" s="5">
        <v>20.23</v>
      </c>
      <c r="G30" s="5">
        <v>18.73</v>
      </c>
      <c r="H30" s="5">
        <f t="shared" si="12"/>
        <v>19.48</v>
      </c>
      <c r="I30" s="5"/>
      <c r="J30" s="5">
        <f t="shared" si="13"/>
        <v>15.66</v>
      </c>
      <c r="K30" s="5">
        <f t="shared" si="14"/>
        <v>5.4022958082652277</v>
      </c>
      <c r="L30">
        <f t="shared" si="15"/>
        <v>3.8200000000000029</v>
      </c>
    </row>
    <row r="31" spans="1:12">
      <c r="A31" s="5">
        <v>28</v>
      </c>
      <c r="B31" s="5">
        <v>11.61</v>
      </c>
      <c r="C31" s="5">
        <v>8.4</v>
      </c>
      <c r="D31" s="5">
        <f t="shared" si="11"/>
        <v>10.004999999999999</v>
      </c>
      <c r="E31" s="5"/>
      <c r="F31" s="5">
        <v>13.52</v>
      </c>
      <c r="G31" s="5">
        <v>18.22</v>
      </c>
      <c r="H31" s="5">
        <f t="shared" si="12"/>
        <v>15.87</v>
      </c>
      <c r="I31" s="5"/>
      <c r="J31" s="5">
        <f t="shared" si="13"/>
        <v>12.9375</v>
      </c>
      <c r="K31" s="5">
        <f t="shared" si="14"/>
        <v>4.1471812716590959</v>
      </c>
      <c r="L31">
        <f t="shared" si="15"/>
        <v>2.9324999999999961</v>
      </c>
    </row>
    <row r="32" spans="1:12">
      <c r="A32" s="5">
        <v>50</v>
      </c>
      <c r="B32" s="5">
        <v>10.94</v>
      </c>
      <c r="C32" s="5">
        <v>11.74</v>
      </c>
      <c r="D32" s="5">
        <f t="shared" si="11"/>
        <v>11.34</v>
      </c>
      <c r="E32" s="5"/>
      <c r="F32" s="5">
        <v>14.98</v>
      </c>
      <c r="G32" s="5">
        <v>30.88</v>
      </c>
      <c r="H32" s="5">
        <f t="shared" si="12"/>
        <v>22.93</v>
      </c>
      <c r="I32" s="5"/>
      <c r="J32" s="5">
        <f t="shared" si="13"/>
        <v>17.134999999999998</v>
      </c>
      <c r="K32" s="5">
        <f t="shared" si="14"/>
        <v>8.195367593952092</v>
      </c>
      <c r="L32">
        <f t="shared" si="15"/>
        <v>5.7950000000000044</v>
      </c>
    </row>
    <row r="34" spans="1:12">
      <c r="A34" t="s">
        <v>1</v>
      </c>
      <c r="B34" t="s">
        <v>12</v>
      </c>
      <c r="C34" t="s">
        <v>13</v>
      </c>
      <c r="D34" t="s">
        <v>11</v>
      </c>
      <c r="F34" t="s">
        <v>14</v>
      </c>
      <c r="G34" t="s">
        <v>15</v>
      </c>
      <c r="H34" t="s">
        <v>16</v>
      </c>
      <c r="J34" t="s">
        <v>17</v>
      </c>
      <c r="K34" t="s">
        <v>9</v>
      </c>
      <c r="L34" t="s">
        <v>10</v>
      </c>
    </row>
    <row r="35" spans="1:12">
      <c r="A35">
        <v>0</v>
      </c>
      <c r="B35" s="5">
        <v>18.309999999999999</v>
      </c>
      <c r="C35" s="5">
        <v>15.81</v>
      </c>
      <c r="D35" s="5">
        <f>AVERAGE(B35:C35)</f>
        <v>17.059999999999999</v>
      </c>
      <c r="E35" s="5"/>
      <c r="F35" s="5">
        <v>13.57</v>
      </c>
      <c r="G35" s="5">
        <v>10.87</v>
      </c>
      <c r="H35">
        <f>AVERAGE(F35:G35)</f>
        <v>12.219999999999999</v>
      </c>
      <c r="J35">
        <f>AVERAGE(H35,D35)</f>
        <v>14.639999999999999</v>
      </c>
      <c r="K35">
        <f>STDEV(H35,D35)</f>
        <v>3.4223968209428923</v>
      </c>
      <c r="L35">
        <f>K35/(SQRT(2))</f>
        <v>2.4200000000000013</v>
      </c>
    </row>
    <row r="36" spans="1:12">
      <c r="A36">
        <v>4</v>
      </c>
      <c r="B36">
        <v>13.75</v>
      </c>
      <c r="C36">
        <v>13.45</v>
      </c>
      <c r="D36" s="5">
        <f t="shared" ref="D36:D40" si="16">AVERAGE(B36:C36)</f>
        <v>13.6</v>
      </c>
      <c r="F36">
        <v>15.01</v>
      </c>
      <c r="G36">
        <v>12.91</v>
      </c>
      <c r="H36">
        <f t="shared" ref="H36:H40" si="17">AVERAGE(F36:G36)</f>
        <v>13.96</v>
      </c>
      <c r="J36">
        <f t="shared" ref="J36:J40" si="18">AVERAGE(H36,D36)</f>
        <v>13.780000000000001</v>
      </c>
      <c r="K36">
        <f t="shared" ref="K36:K40" si="19">STDEV(H36,D36)</f>
        <v>0.25455844122715798</v>
      </c>
      <c r="L36">
        <f t="shared" ref="L36:L40" si="20">K36/(SQRT(2))</f>
        <v>0.1800000000000006</v>
      </c>
    </row>
    <row r="37" spans="1:12">
      <c r="A37">
        <v>9</v>
      </c>
      <c r="B37">
        <v>16.329999999999998</v>
      </c>
      <c r="D37" s="5">
        <f t="shared" si="16"/>
        <v>16.329999999999998</v>
      </c>
      <c r="F37">
        <v>11.77</v>
      </c>
      <c r="H37">
        <f t="shared" si="17"/>
        <v>11.77</v>
      </c>
      <c r="J37">
        <f t="shared" si="18"/>
        <v>14.049999999999999</v>
      </c>
      <c r="K37">
        <f t="shared" si="19"/>
        <v>3.2244069222106542</v>
      </c>
      <c r="L37">
        <f t="shared" si="20"/>
        <v>2.279999999999998</v>
      </c>
    </row>
    <row r="38" spans="1:12">
      <c r="A38">
        <v>24</v>
      </c>
      <c r="B38">
        <v>19.75</v>
      </c>
      <c r="C38">
        <v>19.649999999999999</v>
      </c>
      <c r="D38" s="5">
        <f t="shared" si="16"/>
        <v>19.7</v>
      </c>
      <c r="F38">
        <v>7.98</v>
      </c>
      <c r="G38">
        <v>4.96</v>
      </c>
      <c r="H38">
        <f t="shared" si="17"/>
        <v>6.4700000000000006</v>
      </c>
      <c r="J38">
        <f t="shared" si="18"/>
        <v>13.085000000000001</v>
      </c>
      <c r="K38">
        <f t="shared" si="19"/>
        <v>9.3550227150980216</v>
      </c>
      <c r="L38">
        <f t="shared" si="20"/>
        <v>6.6149999999999984</v>
      </c>
    </row>
    <row r="39" spans="1:12">
      <c r="A39">
        <v>28</v>
      </c>
      <c r="B39">
        <v>14.83</v>
      </c>
      <c r="C39">
        <v>16.329999999999998</v>
      </c>
      <c r="D39" s="5">
        <f t="shared" si="16"/>
        <v>15.579999999999998</v>
      </c>
      <c r="F39">
        <v>16.11</v>
      </c>
      <c r="G39">
        <v>17.510000000000002</v>
      </c>
      <c r="H39">
        <f t="shared" si="17"/>
        <v>16.810000000000002</v>
      </c>
      <c r="J39">
        <f t="shared" si="18"/>
        <v>16.195</v>
      </c>
      <c r="K39">
        <f t="shared" si="19"/>
        <v>0.8697413408594562</v>
      </c>
      <c r="L39">
        <f t="shared" si="20"/>
        <v>0.61500000000000188</v>
      </c>
    </row>
    <row r="40" spans="1:12">
      <c r="A40">
        <v>50</v>
      </c>
      <c r="B40">
        <v>13.93</v>
      </c>
      <c r="C40">
        <v>13.53</v>
      </c>
      <c r="D40" s="5">
        <f t="shared" si="16"/>
        <v>13.73</v>
      </c>
      <c r="F40">
        <v>24.36</v>
      </c>
      <c r="G40">
        <v>25.96</v>
      </c>
      <c r="H40">
        <f t="shared" si="17"/>
        <v>25.16</v>
      </c>
      <c r="J40">
        <f t="shared" si="18"/>
        <v>19.445</v>
      </c>
      <c r="K40">
        <f t="shared" si="19"/>
        <v>8.0822305089622457</v>
      </c>
      <c r="L40">
        <f t="shared" si="20"/>
        <v>5.7150000000000052</v>
      </c>
    </row>
    <row r="42" spans="1:12" s="7" customFormat="1">
      <c r="A42" s="6" t="s">
        <v>28</v>
      </c>
    </row>
    <row r="43" spans="1:12">
      <c r="A43" t="s">
        <v>1</v>
      </c>
      <c r="B43" t="s">
        <v>20</v>
      </c>
      <c r="C43" t="s">
        <v>21</v>
      </c>
      <c r="D43" t="s">
        <v>22</v>
      </c>
      <c r="E43" t="s">
        <v>9</v>
      </c>
      <c r="F43" t="s">
        <v>10</v>
      </c>
      <c r="H43" t="s">
        <v>23</v>
      </c>
      <c r="I43" t="s">
        <v>24</v>
      </c>
      <c r="J43" t="s">
        <v>25</v>
      </c>
      <c r="K43" t="s">
        <v>26</v>
      </c>
      <c r="L43" t="s">
        <v>10</v>
      </c>
    </row>
    <row r="44" spans="1:12">
      <c r="A44">
        <v>0</v>
      </c>
      <c r="B44" s="8">
        <v>430000</v>
      </c>
      <c r="C44" s="8">
        <v>519000</v>
      </c>
      <c r="D44" s="8">
        <f>AVERAGE(B44:C44)</f>
        <v>474500</v>
      </c>
      <c r="E44">
        <f>STDEV(B44:C44)</f>
        <v>62932.503525602733</v>
      </c>
      <c r="F44">
        <f>E44/(SQRT(2))</f>
        <v>44500</v>
      </c>
      <c r="H44" s="8">
        <v>521000</v>
      </c>
      <c r="I44" s="8">
        <v>399000</v>
      </c>
      <c r="J44" s="8">
        <f>AVERAGE(H44:I44)</f>
        <v>460000</v>
      </c>
      <c r="K44">
        <f>J44/(SQRT(2))</f>
        <v>325269.11934581184</v>
      </c>
    </row>
    <row r="45" spans="1:12">
      <c r="A45">
        <v>24</v>
      </c>
      <c r="B45" s="8">
        <v>1380000</v>
      </c>
      <c r="C45" s="8">
        <v>1400000</v>
      </c>
      <c r="D45" s="8">
        <f t="shared" ref="D45:D46" si="21">AVERAGE(B45:C45)</f>
        <v>1390000</v>
      </c>
      <c r="E45">
        <f t="shared" ref="E45:E46" si="22">STDEV(B45:C45)</f>
        <v>14142.13562373095</v>
      </c>
      <c r="F45">
        <f t="shared" ref="F45:F46" si="23">E45/(SQRT(2))</f>
        <v>9999.9999999999982</v>
      </c>
      <c r="H45" s="8">
        <v>1700000</v>
      </c>
      <c r="I45" s="8">
        <v>1380000</v>
      </c>
      <c r="J45" s="8">
        <f t="shared" ref="J45:J46" si="24">AVERAGE(H45:I45)</f>
        <v>1540000</v>
      </c>
      <c r="K45">
        <f t="shared" ref="K45:K46" si="25">J45/(SQRT(2))</f>
        <v>1088944.4430272831</v>
      </c>
    </row>
    <row r="46" spans="1:12">
      <c r="A46">
        <v>48</v>
      </c>
      <c r="B46" s="8">
        <v>3600000</v>
      </c>
      <c r="C46" s="8">
        <v>2640000</v>
      </c>
      <c r="D46" s="8">
        <f t="shared" si="21"/>
        <v>3120000</v>
      </c>
      <c r="E46">
        <f t="shared" si="22"/>
        <v>678822.50993908558</v>
      </c>
      <c r="F46">
        <f t="shared" si="23"/>
        <v>479999.99999999994</v>
      </c>
      <c r="H46" s="8">
        <v>2890000</v>
      </c>
      <c r="I46" s="8">
        <v>2940000</v>
      </c>
      <c r="J46" s="8">
        <f t="shared" si="24"/>
        <v>2915000</v>
      </c>
      <c r="K46">
        <f t="shared" si="25"/>
        <v>2061216.2671587858</v>
      </c>
    </row>
    <row r="48" spans="1:12">
      <c r="A48" s="6" t="s">
        <v>27</v>
      </c>
    </row>
    <row r="49" spans="1:12">
      <c r="A49" t="s">
        <v>1</v>
      </c>
      <c r="B49" t="s">
        <v>2</v>
      </c>
      <c r="C49" t="s">
        <v>3</v>
      </c>
      <c r="D49" t="s">
        <v>4</v>
      </c>
      <c r="F49" t="s">
        <v>5</v>
      </c>
      <c r="G49" t="s">
        <v>6</v>
      </c>
      <c r="H49" t="s">
        <v>7</v>
      </c>
      <c r="J49" t="s">
        <v>8</v>
      </c>
      <c r="K49" t="s">
        <v>9</v>
      </c>
      <c r="L49" t="s">
        <v>10</v>
      </c>
    </row>
    <row r="50" spans="1:12">
      <c r="A50" s="5">
        <v>0</v>
      </c>
      <c r="B50" s="5">
        <v>0.68</v>
      </c>
      <c r="C50" s="5">
        <v>0.67</v>
      </c>
      <c r="D50" s="5">
        <f>AVERAGE(B50:C50)</f>
        <v>0.67500000000000004</v>
      </c>
      <c r="E50" s="5"/>
      <c r="F50" s="5">
        <v>0.74</v>
      </c>
      <c r="G50" s="5">
        <v>0.74</v>
      </c>
      <c r="H50" s="5">
        <f>AVERAGE(F50:G50)</f>
        <v>0.74</v>
      </c>
      <c r="I50" s="5"/>
      <c r="J50" s="5">
        <f>AVERAGE(D50,H50)</f>
        <v>0.70750000000000002</v>
      </c>
      <c r="K50" s="5">
        <f>STDEV(D50,H50)</f>
        <v>4.5961940777125551E-2</v>
      </c>
      <c r="L50">
        <f>K50/(SQRT(2))</f>
        <v>3.2499999999999973E-2</v>
      </c>
    </row>
    <row r="51" spans="1:12">
      <c r="A51" s="5">
        <v>4</v>
      </c>
      <c r="B51">
        <v>0.33</v>
      </c>
      <c r="C51">
        <v>0.35</v>
      </c>
      <c r="D51" s="5">
        <f t="shared" ref="D51:D52" si="26">AVERAGE(B51:C51)</f>
        <v>0.33999999999999997</v>
      </c>
      <c r="H51" s="5"/>
      <c r="I51" s="5"/>
      <c r="J51" s="5">
        <f t="shared" ref="J51:J52" si="27">AVERAGE(D51,H51)</f>
        <v>0.33999999999999997</v>
      </c>
      <c r="K51" s="5"/>
    </row>
    <row r="52" spans="1:12">
      <c r="A52" s="5">
        <v>9</v>
      </c>
      <c r="B52" s="5">
        <v>0.56000000000000005</v>
      </c>
      <c r="C52" s="5"/>
      <c r="D52" s="5">
        <f t="shared" si="26"/>
        <v>0.56000000000000005</v>
      </c>
      <c r="E52" s="5"/>
      <c r="F52" s="5">
        <v>0.18</v>
      </c>
      <c r="G52" s="5"/>
      <c r="H52" s="5">
        <f t="shared" ref="H52" si="28">AVERAGE(F52:G52)</f>
        <v>0.18</v>
      </c>
      <c r="I52" s="5"/>
      <c r="J52" s="5">
        <f t="shared" si="27"/>
        <v>0.37</v>
      </c>
      <c r="K52" s="5">
        <f>STDEV(H52,D52)</f>
        <v>0.26870057685088816</v>
      </c>
      <c r="L52">
        <f>K52/(SQRT(2))</f>
        <v>0.19000000000000006</v>
      </c>
    </row>
    <row r="53" spans="1:1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</row>
    <row r="54" spans="1:12">
      <c r="A54" t="s">
        <v>1</v>
      </c>
      <c r="B54" t="s">
        <v>12</v>
      </c>
      <c r="C54" t="s">
        <v>13</v>
      </c>
      <c r="D54" t="s">
        <v>11</v>
      </c>
      <c r="F54" t="s">
        <v>14</v>
      </c>
      <c r="G54" t="s">
        <v>15</v>
      </c>
      <c r="H54" t="s">
        <v>16</v>
      </c>
      <c r="J54" t="s">
        <v>17</v>
      </c>
      <c r="K54" t="s">
        <v>9</v>
      </c>
      <c r="L54" t="s">
        <v>10</v>
      </c>
    </row>
    <row r="55" spans="1:12">
      <c r="A55">
        <v>0</v>
      </c>
      <c r="B55" s="5">
        <v>1</v>
      </c>
      <c r="C55" s="5">
        <v>0.78</v>
      </c>
      <c r="D55" s="5">
        <f>AVERAGE(B55:C55)</f>
        <v>0.89</v>
      </c>
      <c r="E55" s="5"/>
      <c r="F55" s="5">
        <v>-0.54</v>
      </c>
      <c r="G55" s="5">
        <v>-0.38</v>
      </c>
      <c r="H55">
        <f>AVERAGE(F55:G55)</f>
        <v>-0.46</v>
      </c>
      <c r="J55">
        <f>AVERAGE(D55,H55)</f>
        <v>0.215</v>
      </c>
      <c r="K55">
        <f>STDEV(D55,H55)</f>
        <v>0.95459415460183916</v>
      </c>
      <c r="L55">
        <f>K55/(SQRT(2))</f>
        <v>0.67499999999999993</v>
      </c>
    </row>
    <row r="56" spans="1:12">
      <c r="A56">
        <v>4</v>
      </c>
      <c r="B56">
        <v>0.24</v>
      </c>
      <c r="C56">
        <v>0.23</v>
      </c>
      <c r="D56" s="5">
        <f t="shared" ref="D56:D57" si="29">AVERAGE(B56:C56)</f>
        <v>0.23499999999999999</v>
      </c>
      <c r="J56">
        <f t="shared" ref="J56:J57" si="30">AVERAGE(D56,H56)</f>
        <v>0.23499999999999999</v>
      </c>
    </row>
    <row r="57" spans="1:12">
      <c r="A57">
        <v>9</v>
      </c>
      <c r="B57">
        <v>0.25</v>
      </c>
      <c r="D57" s="5">
        <f t="shared" si="29"/>
        <v>0.25</v>
      </c>
      <c r="F57">
        <v>0.56999999999999995</v>
      </c>
      <c r="H57">
        <f t="shared" ref="H57" si="31">AVERAGE(F57:G57)</f>
        <v>0.56999999999999995</v>
      </c>
      <c r="J57">
        <f t="shared" si="30"/>
        <v>0.41</v>
      </c>
      <c r="K57">
        <f>STDEV(H57,D57)</f>
        <v>0.22627416997969527</v>
      </c>
      <c r="L57">
        <f>K57/(SQRT(2))</f>
        <v>0.16000000000000003</v>
      </c>
    </row>
    <row r="59" spans="1:12">
      <c r="A59" s="6" t="s">
        <v>29</v>
      </c>
    </row>
    <row r="60" spans="1:12">
      <c r="A60" t="s">
        <v>1</v>
      </c>
      <c r="B60" t="s">
        <v>2</v>
      </c>
      <c r="C60" t="s">
        <v>3</v>
      </c>
      <c r="D60" t="s">
        <v>4</v>
      </c>
      <c r="F60" t="s">
        <v>5</v>
      </c>
      <c r="G60" t="s">
        <v>6</v>
      </c>
      <c r="H60" t="s">
        <v>7</v>
      </c>
      <c r="J60" t="s">
        <v>8</v>
      </c>
      <c r="K60" t="s">
        <v>9</v>
      </c>
      <c r="L60" t="s">
        <v>10</v>
      </c>
    </row>
    <row r="61" spans="1:12">
      <c r="A61" s="5">
        <v>0</v>
      </c>
      <c r="B61" s="5">
        <v>1.78</v>
      </c>
      <c r="C61" s="5">
        <v>1.28</v>
      </c>
      <c r="D61" s="5">
        <f>AVERAGE(B61:C61)</f>
        <v>1.53</v>
      </c>
      <c r="E61" s="5"/>
      <c r="F61" s="5">
        <v>1.98</v>
      </c>
      <c r="G61" s="5">
        <v>2.4</v>
      </c>
      <c r="H61" s="5">
        <f>AVERAGE(F61:G61)</f>
        <v>2.19</v>
      </c>
      <c r="I61" s="5"/>
      <c r="J61" s="5">
        <f>AVERAGE(H61,D61)</f>
        <v>1.8599999999999999</v>
      </c>
      <c r="K61" s="5">
        <f>STDEV(H61,D61)</f>
        <v>0.46669047558312277</v>
      </c>
      <c r="L61">
        <f>K61/(SQRT(2))</f>
        <v>0.33000000000000096</v>
      </c>
    </row>
    <row r="62" spans="1:12">
      <c r="A62" s="5">
        <v>4</v>
      </c>
      <c r="B62">
        <v>1.35</v>
      </c>
      <c r="C62">
        <v>1.1200000000000001</v>
      </c>
      <c r="D62" s="5">
        <f>AVERAGE(B62:C62)</f>
        <v>1.2350000000000001</v>
      </c>
      <c r="H62" s="5"/>
      <c r="I62" s="5"/>
      <c r="J62" s="5">
        <f>D62</f>
        <v>1.2350000000000001</v>
      </c>
      <c r="K62" s="5"/>
    </row>
    <row r="63" spans="1:12">
      <c r="A63" s="5">
        <v>9</v>
      </c>
      <c r="B63" s="5">
        <v>2.06</v>
      </c>
      <c r="C63" s="5"/>
      <c r="D63" s="5">
        <f t="shared" ref="D63" si="32">AVERAGE(B63:C63)</f>
        <v>2.06</v>
      </c>
      <c r="E63" s="5"/>
      <c r="F63" s="5">
        <v>1.31</v>
      </c>
      <c r="G63" s="5"/>
      <c r="H63" s="5">
        <f t="shared" ref="H63" si="33">AVERAGE(F63:G63)</f>
        <v>1.31</v>
      </c>
      <c r="I63" s="5"/>
      <c r="J63" s="5">
        <f>AVERAGE(H63,D63)</f>
        <v>1.6850000000000001</v>
      </c>
      <c r="K63" s="5">
        <f>STDEV(H63,D63)</f>
        <v>0.53033008588990982</v>
      </c>
      <c r="L63">
        <f>K63/(SQRT(2))</f>
        <v>0.37499999999999939</v>
      </c>
    </row>
    <row r="64" spans="1:1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</row>
    <row r="65" spans="1:12">
      <c r="A65" t="s">
        <v>1</v>
      </c>
      <c r="B65" t="s">
        <v>12</v>
      </c>
      <c r="C65" t="s">
        <v>13</v>
      </c>
      <c r="D65" t="s">
        <v>11</v>
      </c>
      <c r="F65" t="s">
        <v>14</v>
      </c>
      <c r="G65" t="s">
        <v>15</v>
      </c>
      <c r="H65" t="s">
        <v>16</v>
      </c>
      <c r="J65" t="s">
        <v>17</v>
      </c>
      <c r="K65" t="s">
        <v>9</v>
      </c>
      <c r="L65" t="s">
        <v>10</v>
      </c>
    </row>
    <row r="66" spans="1:12">
      <c r="A66">
        <v>0</v>
      </c>
      <c r="B66" s="5">
        <v>3.18</v>
      </c>
      <c r="C66" s="5">
        <v>2.72</v>
      </c>
      <c r="D66" s="5">
        <f>AVERAGE(B66:C66)</f>
        <v>2.95</v>
      </c>
      <c r="E66" s="5"/>
      <c r="F66" s="5">
        <v>-0.54</v>
      </c>
      <c r="G66" s="5">
        <v>0.09</v>
      </c>
      <c r="H66">
        <f>AVERAGE(F66:G66)</f>
        <v>-0.22500000000000003</v>
      </c>
      <c r="J66">
        <f>AVERAGE(H66,D66)</f>
        <v>1.3625</v>
      </c>
      <c r="K66">
        <f>STDEV(H66,D66)</f>
        <v>2.2450640302672884</v>
      </c>
      <c r="L66">
        <f>K66/(SQRT(2))</f>
        <v>1.5874999999999999</v>
      </c>
    </row>
    <row r="67" spans="1:12">
      <c r="A67">
        <v>4</v>
      </c>
      <c r="B67">
        <v>0.34</v>
      </c>
      <c r="C67">
        <v>0.23</v>
      </c>
      <c r="D67" s="5">
        <f t="shared" ref="D67:D68" si="34">AVERAGE(B67:C67)</f>
        <v>0.28500000000000003</v>
      </c>
      <c r="J67">
        <f>AVERAGE(H67,D67)</f>
        <v>0.28500000000000003</v>
      </c>
    </row>
    <row r="68" spans="1:12">
      <c r="A68">
        <v>9</v>
      </c>
      <c r="B68">
        <v>0.79</v>
      </c>
      <c r="D68" s="5">
        <f t="shared" si="34"/>
        <v>0.79</v>
      </c>
      <c r="F68">
        <v>1.42</v>
      </c>
      <c r="H68">
        <f t="shared" ref="H68" si="35">AVERAGE(F68:G68)</f>
        <v>1.42</v>
      </c>
      <c r="J68">
        <f t="shared" ref="J68" si="36">AVERAGE(H68,D68)</f>
        <v>1.105</v>
      </c>
      <c r="K68">
        <f>STDEV(H68,D68)</f>
        <v>0.44547727214752519</v>
      </c>
      <c r="L68">
        <f>K68/(SQRT(2))</f>
        <v>0.31500000000000017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Rutgers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Brittany Schieler</dc:creator>
  <cp:lastModifiedBy>Brittany Schieler</cp:lastModifiedBy>
  <dcterms:created xsi:type="dcterms:W3CDTF">2015-03-24T19:01:07Z</dcterms:created>
  <dcterms:modified xsi:type="dcterms:W3CDTF">2015-03-25T18:10:49Z</dcterms:modified>
</cp:coreProperties>
</file>