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5600" windowHeight="16060" tabRatio="500"/>
  </bookViews>
  <sheets>
    <sheet name="Sheet1" sheetId="1" r:id="rId1"/>
    <sheet name="Sheet2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0" i="1" l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79" i="1"/>
  <c r="F79" i="1"/>
  <c r="H79" i="1"/>
  <c r="F56" i="1"/>
  <c r="D56" i="1"/>
  <c r="G56" i="1"/>
  <c r="F35" i="1"/>
  <c r="D35" i="1"/>
  <c r="G35" i="1"/>
  <c r="J56" i="1"/>
  <c r="E43" i="3"/>
  <c r="E7" i="3"/>
  <c r="E4" i="3"/>
  <c r="F57" i="1"/>
  <c r="D57" i="1"/>
  <c r="G57" i="1"/>
  <c r="F36" i="1"/>
  <c r="D36" i="1"/>
  <c r="G36" i="1"/>
  <c r="J57" i="1"/>
  <c r="F58" i="1"/>
  <c r="D58" i="1"/>
  <c r="G58" i="1"/>
  <c r="F37" i="1"/>
  <c r="D37" i="1"/>
  <c r="G37" i="1"/>
  <c r="J58" i="1"/>
  <c r="F59" i="1"/>
  <c r="D59" i="1"/>
  <c r="G59" i="1"/>
  <c r="F38" i="1"/>
  <c r="D38" i="1"/>
  <c r="G38" i="1"/>
  <c r="J59" i="1"/>
  <c r="F60" i="1"/>
  <c r="D60" i="1"/>
  <c r="G60" i="1"/>
  <c r="F39" i="1"/>
  <c r="D39" i="1"/>
  <c r="G39" i="1"/>
  <c r="J60" i="1"/>
  <c r="F61" i="1"/>
  <c r="D61" i="1"/>
  <c r="G61" i="1"/>
  <c r="F40" i="1"/>
  <c r="D40" i="1"/>
  <c r="G40" i="1"/>
  <c r="J61" i="1"/>
  <c r="F62" i="1"/>
  <c r="D62" i="1"/>
  <c r="G62" i="1"/>
  <c r="F41" i="1"/>
  <c r="D41" i="1"/>
  <c r="G41" i="1"/>
  <c r="J62" i="1"/>
  <c r="F63" i="1"/>
  <c r="D63" i="1"/>
  <c r="G63" i="1"/>
  <c r="F42" i="1"/>
  <c r="D42" i="1"/>
  <c r="G42" i="1"/>
  <c r="J63" i="1"/>
  <c r="F64" i="1"/>
  <c r="D64" i="1"/>
  <c r="G64" i="1"/>
  <c r="F43" i="1"/>
  <c r="D43" i="1"/>
  <c r="G43" i="1"/>
  <c r="J64" i="1"/>
  <c r="F65" i="1"/>
  <c r="D65" i="1"/>
  <c r="G65" i="1"/>
  <c r="F44" i="1"/>
  <c r="D44" i="1"/>
  <c r="G44" i="1"/>
  <c r="J65" i="1"/>
  <c r="F66" i="1"/>
  <c r="D66" i="1"/>
  <c r="G66" i="1"/>
  <c r="F45" i="1"/>
  <c r="D45" i="1"/>
  <c r="G45" i="1"/>
  <c r="J66" i="1"/>
  <c r="F67" i="1"/>
  <c r="D67" i="1"/>
  <c r="G67" i="1"/>
  <c r="F46" i="1"/>
  <c r="D46" i="1"/>
  <c r="G46" i="1"/>
  <c r="J67" i="1"/>
  <c r="F68" i="1"/>
  <c r="D68" i="1"/>
  <c r="G68" i="1"/>
  <c r="F47" i="1"/>
  <c r="D47" i="1"/>
  <c r="G47" i="1"/>
  <c r="J68" i="1"/>
  <c r="F69" i="1"/>
  <c r="D69" i="1"/>
  <c r="G69" i="1"/>
  <c r="F48" i="1"/>
  <c r="D48" i="1"/>
  <c r="G48" i="1"/>
  <c r="J69" i="1"/>
  <c r="F70" i="1"/>
  <c r="D70" i="1"/>
  <c r="G70" i="1"/>
  <c r="F49" i="1"/>
  <c r="D49" i="1"/>
  <c r="G49" i="1"/>
  <c r="J70" i="1"/>
  <c r="F71" i="1"/>
  <c r="D71" i="1"/>
  <c r="G71" i="1"/>
  <c r="F50" i="1"/>
  <c r="D50" i="1"/>
  <c r="G50" i="1"/>
  <c r="J71" i="1"/>
  <c r="F72" i="1"/>
  <c r="D72" i="1"/>
  <c r="G72" i="1"/>
  <c r="F51" i="1"/>
  <c r="D51" i="1"/>
  <c r="G51" i="1"/>
  <c r="J72" i="1"/>
  <c r="F73" i="1"/>
  <c r="D73" i="1"/>
  <c r="G73" i="1"/>
  <c r="F52" i="1"/>
  <c r="D52" i="1"/>
  <c r="G52" i="1"/>
  <c r="J73" i="1"/>
  <c r="F74" i="1"/>
  <c r="D74" i="1"/>
  <c r="G74" i="1"/>
  <c r="F53" i="1"/>
  <c r="D53" i="1"/>
  <c r="G53" i="1"/>
  <c r="J74" i="1"/>
  <c r="F75" i="1"/>
  <c r="D75" i="1"/>
  <c r="G75" i="1"/>
  <c r="F54" i="1"/>
  <c r="D54" i="1"/>
  <c r="G54" i="1"/>
  <c r="J75" i="1"/>
  <c r="F76" i="1"/>
  <c r="D76" i="1"/>
  <c r="G76" i="1"/>
  <c r="F55" i="1"/>
  <c r="D55" i="1"/>
  <c r="G55" i="1"/>
  <c r="J76" i="1"/>
  <c r="F43" i="3"/>
  <c r="F40" i="3"/>
  <c r="E40" i="3"/>
  <c r="F37" i="3"/>
  <c r="E37" i="3"/>
  <c r="F34" i="3"/>
  <c r="E34" i="3"/>
  <c r="F31" i="3"/>
  <c r="E31" i="3"/>
  <c r="F28" i="3"/>
  <c r="E28" i="3"/>
  <c r="F25" i="3"/>
  <c r="E25" i="3"/>
  <c r="F22" i="3"/>
  <c r="E22" i="3"/>
  <c r="F19" i="3"/>
  <c r="E19" i="3"/>
  <c r="F16" i="3"/>
  <c r="E16" i="3"/>
  <c r="F13" i="3"/>
  <c r="E13" i="3"/>
  <c r="F10" i="3"/>
  <c r="E10" i="3"/>
  <c r="F7" i="3"/>
  <c r="F4" i="3"/>
  <c r="H56" i="1"/>
  <c r="I74" i="1"/>
  <c r="H74" i="1"/>
  <c r="I71" i="1"/>
  <c r="H71" i="1"/>
  <c r="I68" i="1"/>
  <c r="H68" i="1"/>
  <c r="I65" i="1"/>
  <c r="H65" i="1"/>
  <c r="I62" i="1"/>
  <c r="H62" i="1"/>
  <c r="I59" i="1"/>
  <c r="H59" i="1"/>
  <c r="I56" i="1"/>
  <c r="H97" i="1"/>
  <c r="L56" i="1"/>
  <c r="K56" i="1"/>
  <c r="I79" i="1"/>
  <c r="I97" i="1"/>
  <c r="I94" i="1"/>
  <c r="H94" i="1"/>
  <c r="I91" i="1"/>
  <c r="H91" i="1"/>
  <c r="I88" i="1"/>
  <c r="H88" i="1"/>
  <c r="I85" i="1"/>
  <c r="H85" i="1"/>
  <c r="I82" i="1"/>
  <c r="H82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K74" i="1"/>
  <c r="L71" i="1"/>
  <c r="K71" i="1"/>
  <c r="L74" i="1"/>
  <c r="L68" i="1"/>
  <c r="K68" i="1"/>
  <c r="L65" i="1"/>
  <c r="K65" i="1"/>
  <c r="L62" i="1"/>
  <c r="K62" i="1"/>
  <c r="L59" i="1"/>
  <c r="K59" i="1"/>
  <c r="C12" i="1"/>
  <c r="B12" i="1"/>
</calcChain>
</file>

<file path=xl/sharedStrings.xml><?xml version="1.0" encoding="utf-8"?>
<sst xmlns="http://schemas.openxmlformats.org/spreadsheetml/2006/main" count="207" uniqueCount="91">
  <si>
    <t>Pt</t>
  </si>
  <si>
    <t>Use DD stock</t>
  </si>
  <si>
    <t>B</t>
  </si>
  <si>
    <t>C</t>
  </si>
  <si>
    <t>D</t>
  </si>
  <si>
    <t>NA</t>
  </si>
  <si>
    <t>Prey:predator ratio: 10</t>
  </si>
  <si>
    <t>n = 3</t>
  </si>
  <si>
    <t>treatments</t>
  </si>
  <si>
    <t>treat</t>
  </si>
  <si>
    <t>pred</t>
  </si>
  <si>
    <t>prey</t>
  </si>
  <si>
    <t>n</t>
  </si>
  <si>
    <t>none</t>
  </si>
  <si>
    <t>Oxy</t>
  </si>
  <si>
    <t>Oxy + Pt</t>
  </si>
  <si>
    <t>untreated</t>
  </si>
  <si>
    <t>Pt only</t>
  </si>
  <si>
    <t>First: Make Oxy-pt and Pt-only stocks (but add Pt to Oxy immediately before you begin filling plates)</t>
  </si>
  <si>
    <t>Oxy stock</t>
  </si>
  <si>
    <t>cells/ml</t>
  </si>
  <si>
    <t xml:space="preserve">Pt stock </t>
  </si>
  <si>
    <t>Oxy vol for Stock-1</t>
  </si>
  <si>
    <t>Pt vol for Stocks 1&amp;2</t>
  </si>
  <si>
    <t xml:space="preserve">Stock vol  </t>
  </si>
  <si>
    <r>
      <rPr>
        <b/>
        <sz val="12"/>
        <color theme="1"/>
        <rFont val="Calibri"/>
        <family val="2"/>
        <scheme val="minor"/>
      </rPr>
      <t>Stock 1:</t>
    </r>
    <r>
      <rPr>
        <sz val="12"/>
        <color theme="1"/>
        <rFont val="Calibri"/>
        <family val="2"/>
        <scheme val="minor"/>
      </rPr>
      <t xml:space="preserve"> 50 ml of Oxy at 1000 cells/ml and Pt at 10,000 cells/ml</t>
    </r>
  </si>
  <si>
    <r>
      <rPr>
        <b/>
        <sz val="12"/>
        <color theme="1"/>
        <rFont val="Calibri"/>
        <family val="2"/>
        <scheme val="minor"/>
      </rPr>
      <t>Stock 2</t>
    </r>
    <r>
      <rPr>
        <sz val="12"/>
        <color theme="1"/>
        <rFont val="Calibri"/>
        <family val="2"/>
        <scheme val="minor"/>
      </rPr>
      <t>: 50 ml of Pt at 10,000 cells/ml in FSW</t>
    </r>
  </si>
  <si>
    <t>DD (ul)</t>
  </si>
  <si>
    <t xml:space="preserve">DD Stock  </t>
  </si>
  <si>
    <t>M</t>
  </si>
  <si>
    <t>uM</t>
  </si>
  <si>
    <t>plate</t>
  </si>
  <si>
    <t>Experiment started 3:00 3/17/14</t>
  </si>
  <si>
    <t>Oxy @ 1300 cells/ml. Last fed on 3/14/14</t>
  </si>
  <si>
    <t>Pt @ 1060000 cells/ml. Last split on 3/14/14</t>
  </si>
  <si>
    <t>Pt Fv/Fm @ T0 .5944</t>
  </si>
  <si>
    <t>T0 Oxy (cells/ml)</t>
  </si>
  <si>
    <t>T0 Pt (cells/ml)</t>
  </si>
  <si>
    <t>T1 Oxy (cells/ml)</t>
  </si>
  <si>
    <t>T1 Pt (cells/ml)</t>
  </si>
  <si>
    <t>Fv/Fm @ T1</t>
  </si>
  <si>
    <t>sample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</si>
  <si>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</si>
  <si>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</si>
  <si>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</si>
  <si>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</si>
  <si>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</si>
  <si>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</si>
  <si>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</si>
  <si>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</si>
  <si>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</si>
  <si>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</si>
  <si>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</si>
  <si>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</si>
  <si>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</si>
  <si>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</si>
  <si>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</si>
  <si>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</si>
  <si>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</si>
  <si>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</si>
  <si>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</si>
  <si>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</si>
  <si>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</si>
  <si>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</si>
  <si>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</si>
  <si>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</si>
  <si>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</si>
  <si>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</si>
  <si>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</si>
  <si>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</si>
  <si>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</si>
  <si>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</si>
  <si>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</si>
  <si>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</si>
  <si>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</si>
  <si>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</si>
  <si>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</si>
  <si>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</si>
  <si>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</si>
  <si>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</si>
  <si>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</si>
  <si>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</si>
  <si>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</si>
  <si>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</si>
  <si>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k</t>
  </si>
  <si>
    <t>SD</t>
  </si>
  <si>
    <t>cell stock</t>
  </si>
  <si>
    <t>control</t>
  </si>
  <si>
    <t>g</t>
  </si>
  <si>
    <t>conc (uM)</t>
  </si>
  <si>
    <t xml:space="preserve">Plan: Treat diatoms with range of 2 4-decadienal (DD) and run grazing assay.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</si>
</sst>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2" fontId="0" fillId="0" borderId="0" xfId="0" applyNumberForma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2" xfId="0" applyFill="1" applyBorder="1"/>
    <xf numFmtId="0" fontId="0" fillId="0" borderId="3" xfId="0" applyFill="1" applyBorder="1" applyAlignment="1">
      <alignment horizontal="left"/>
    </xf>
    <xf numFmtId="0" fontId="0" fillId="0" borderId="3" xfId="0" applyFont="1" applyBorder="1"/>
    <xf numFmtId="0" fontId="0" fillId="0" borderId="3" xfId="0" applyFont="1" applyFill="1" applyBorder="1" applyAlignment="1">
      <alignment horizontal="center"/>
    </xf>
    <xf numFmtId="0" fontId="0" fillId="0" borderId="5" xfId="0" applyFill="1" applyBorder="1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7" xfId="0" applyFill="1" applyBorder="1"/>
    <xf numFmtId="0" fontId="0" fillId="0" borderId="8" xfId="0" applyFill="1" applyBorder="1" applyAlignment="1">
      <alignment horizontal="left"/>
    </xf>
    <xf numFmtId="0" fontId="0" fillId="0" borderId="8" xfId="0" applyBorder="1"/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0" borderId="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0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164" fontId="0" fillId="0" borderId="0" xfId="0" applyNumberFormat="1"/>
    <xf numFmtId="1" fontId="0" fillId="0" borderId="0" xfId="0" applyNumberFormat="1"/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120"/>
  <sheetViews>
    <sheetView tabSelected="1" zoomScale="75" zoomScaleNormal="75" zoomScalePageLayoutView="75" workbookViewId="0">
      <selection activeCell="S44" sqref="S44"/>
    </sheetView>
  </sheetViews>
  <sheetFormatPr baseColWidth="10" defaultRowHeight="15" x14ac:dyDescent="0"/>
  <cols>
    <col min="1" max="1" width="9" customWidth="1"/>
    <col min="2" max="2" width="11" customWidth="1"/>
    <col min="3" max="3" width="7.5" customWidth="1"/>
    <col min="4" max="4" width="5.1640625" customWidth="1"/>
    <col min="5" max="5" width="9.83203125" customWidth="1"/>
    <col min="6" max="6" width="6.1640625" customWidth="1"/>
    <col min="7" max="9" width="7.5" customWidth="1"/>
    <col min="10" max="10" width="7.1640625" customWidth="1"/>
    <col min="11" max="11" width="6.6640625" customWidth="1"/>
    <col min="12" max="12" width="7" customWidth="1"/>
    <col min="13" max="13" width="6.1640625" customWidth="1"/>
    <col min="14" max="14" width="9.5" customWidth="1"/>
    <col min="15" max="15" width="7.33203125" customWidth="1"/>
    <col min="18" max="18" width="7.5" customWidth="1"/>
    <col min="19" max="20" width="8.33203125" customWidth="1"/>
  </cols>
  <sheetData>
    <row r="1" spans="1:15">
      <c r="A1" t="s">
        <v>90</v>
      </c>
    </row>
    <row r="2" spans="1:15">
      <c r="A2" t="s">
        <v>6</v>
      </c>
    </row>
    <row r="3" spans="1:15">
      <c r="A3" t="s">
        <v>7</v>
      </c>
    </row>
    <row r="4" spans="1:15">
      <c r="B4" s="25" t="s">
        <v>18</v>
      </c>
    </row>
    <row r="5" spans="1:15">
      <c r="B5" t="s">
        <v>25</v>
      </c>
    </row>
    <row r="6" spans="1:15">
      <c r="B6" t="s">
        <v>26</v>
      </c>
    </row>
    <row r="8" spans="1:15">
      <c r="B8" t="s">
        <v>19</v>
      </c>
      <c r="C8" t="s">
        <v>21</v>
      </c>
    </row>
    <row r="9" spans="1:15">
      <c r="B9" t="s">
        <v>20</v>
      </c>
      <c r="C9" t="s">
        <v>20</v>
      </c>
    </row>
    <row r="10" spans="1:15" s="3" customFormat="1">
      <c r="B10" s="26">
        <v>1300</v>
      </c>
      <c r="C10" s="27">
        <v>1060000</v>
      </c>
      <c r="G10" s="3" t="s">
        <v>32</v>
      </c>
    </row>
    <row r="11" spans="1:15">
      <c r="B11" t="s">
        <v>22</v>
      </c>
      <c r="C11" t="s">
        <v>23</v>
      </c>
      <c r="G11" t="s">
        <v>33</v>
      </c>
    </row>
    <row r="12" spans="1:15">
      <c r="B12" s="31">
        <f>(50*1000)/B10</f>
        <v>38.46153846153846</v>
      </c>
      <c r="C12" s="32">
        <f>(50*10000)/C10</f>
        <v>0.47169811320754718</v>
      </c>
      <c r="G12" t="s">
        <v>34</v>
      </c>
    </row>
    <row r="13" spans="1:15">
      <c r="G13" t="s">
        <v>35</v>
      </c>
    </row>
    <row r="14" spans="1:15">
      <c r="A14" s="12"/>
      <c r="B14" s="12"/>
      <c r="C14" s="12" t="s">
        <v>8</v>
      </c>
      <c r="D14" s="12"/>
      <c r="E14" s="12"/>
      <c r="F14" s="12"/>
      <c r="G14" s="12" t="s">
        <v>30</v>
      </c>
      <c r="H14" s="12"/>
      <c r="I14" s="12"/>
      <c r="J14" s="19"/>
      <c r="K14" s="24"/>
      <c r="L14" s="12"/>
      <c r="M14" s="12"/>
      <c r="N14" s="12"/>
      <c r="O14" s="12"/>
    </row>
    <row r="15" spans="1:15">
      <c r="A15" s="20"/>
      <c r="B15" s="20" t="s">
        <v>9</v>
      </c>
      <c r="C15" s="20" t="s">
        <v>10</v>
      </c>
      <c r="D15" s="20" t="s">
        <v>11</v>
      </c>
      <c r="E15" s="20" t="s">
        <v>89</v>
      </c>
      <c r="F15" s="21" t="s">
        <v>1</v>
      </c>
      <c r="G15" s="21" t="s">
        <v>28</v>
      </c>
      <c r="H15" s="21"/>
      <c r="I15" s="21"/>
      <c r="J15" s="21" t="s">
        <v>27</v>
      </c>
      <c r="K15" s="20" t="s">
        <v>12</v>
      </c>
      <c r="L15" s="21" t="s">
        <v>86</v>
      </c>
      <c r="M15" s="22" t="s">
        <v>24</v>
      </c>
      <c r="N15" s="30" t="s">
        <v>31</v>
      </c>
      <c r="O15" s="21"/>
    </row>
    <row r="16" spans="1:15">
      <c r="A16" s="6">
        <v>1</v>
      </c>
      <c r="B16" s="7" t="s">
        <v>15</v>
      </c>
      <c r="C16" s="7" t="s">
        <v>14</v>
      </c>
      <c r="D16" s="7" t="s">
        <v>0</v>
      </c>
      <c r="E16" s="7" t="s">
        <v>16</v>
      </c>
      <c r="F16" s="8" t="s">
        <v>5</v>
      </c>
      <c r="G16" s="28" t="s">
        <v>5</v>
      </c>
      <c r="H16" s="28"/>
      <c r="I16" s="28"/>
      <c r="J16" s="9" t="s">
        <v>5</v>
      </c>
      <c r="K16" s="9">
        <v>3</v>
      </c>
      <c r="L16" s="35">
        <v>1</v>
      </c>
      <c r="M16" s="9">
        <v>2</v>
      </c>
      <c r="N16" s="36">
        <v>1</v>
      </c>
      <c r="O16" s="21"/>
    </row>
    <row r="17" spans="1:15">
      <c r="A17" s="10">
        <v>2</v>
      </c>
      <c r="B17" s="11" t="s">
        <v>15</v>
      </c>
      <c r="C17" s="11" t="s">
        <v>14</v>
      </c>
      <c r="D17" s="11" t="s">
        <v>0</v>
      </c>
      <c r="E17">
        <v>0.05</v>
      </c>
      <c r="F17" s="2" t="s">
        <v>2</v>
      </c>
      <c r="G17" s="14">
        <v>100</v>
      </c>
      <c r="H17" s="14"/>
      <c r="I17" s="14"/>
      <c r="J17" s="23">
        <v>1</v>
      </c>
      <c r="K17" s="14">
        <v>3</v>
      </c>
      <c r="L17" s="37">
        <v>1</v>
      </c>
      <c r="M17" s="14">
        <v>2</v>
      </c>
      <c r="N17" s="38">
        <v>1</v>
      </c>
      <c r="O17" s="12"/>
    </row>
    <row r="18" spans="1:15">
      <c r="A18" s="10">
        <v>3</v>
      </c>
      <c r="B18" s="11" t="s">
        <v>15</v>
      </c>
      <c r="C18" s="11" t="s">
        <v>14</v>
      </c>
      <c r="D18" s="11" t="s">
        <v>0</v>
      </c>
      <c r="E18">
        <v>0.1</v>
      </c>
      <c r="F18" s="2" t="s">
        <v>2</v>
      </c>
      <c r="G18" s="23">
        <v>100</v>
      </c>
      <c r="H18" s="23"/>
      <c r="I18" s="23"/>
      <c r="J18" s="23">
        <v>2</v>
      </c>
      <c r="K18" s="14">
        <v>3</v>
      </c>
      <c r="L18" s="37">
        <v>1</v>
      </c>
      <c r="M18" s="14">
        <v>2</v>
      </c>
      <c r="N18" s="38">
        <v>1</v>
      </c>
      <c r="O18" s="12"/>
    </row>
    <row r="19" spans="1:15">
      <c r="A19" s="10">
        <v>4</v>
      </c>
      <c r="B19" s="11" t="s">
        <v>15</v>
      </c>
      <c r="C19" s="11" t="s">
        <v>14</v>
      </c>
      <c r="D19" s="11" t="s">
        <v>0</v>
      </c>
      <c r="E19">
        <v>0.2</v>
      </c>
      <c r="F19" s="2" t="s">
        <v>2</v>
      </c>
      <c r="G19" s="23">
        <v>100</v>
      </c>
      <c r="H19" s="23"/>
      <c r="I19" s="23"/>
      <c r="J19" s="23">
        <v>4</v>
      </c>
      <c r="K19" s="14">
        <v>3</v>
      </c>
      <c r="L19" s="37">
        <v>1</v>
      </c>
      <c r="M19" s="14">
        <v>2</v>
      </c>
      <c r="N19" s="38">
        <v>1</v>
      </c>
      <c r="O19" s="12"/>
    </row>
    <row r="20" spans="1:15">
      <c r="A20" s="10">
        <v>5</v>
      </c>
      <c r="B20" s="11" t="s">
        <v>15</v>
      </c>
      <c r="C20" s="11" t="s">
        <v>14</v>
      </c>
      <c r="D20" s="11" t="s">
        <v>0</v>
      </c>
      <c r="E20">
        <v>0.5</v>
      </c>
      <c r="F20" s="2" t="s">
        <v>3</v>
      </c>
      <c r="G20" s="23">
        <v>1000</v>
      </c>
      <c r="H20" s="23"/>
      <c r="I20" s="23"/>
      <c r="J20" s="23">
        <v>1</v>
      </c>
      <c r="K20" s="14">
        <v>3</v>
      </c>
      <c r="L20" s="37">
        <v>1</v>
      </c>
      <c r="M20" s="14">
        <v>2</v>
      </c>
      <c r="N20" s="38">
        <v>1</v>
      </c>
      <c r="O20" s="12"/>
    </row>
    <row r="21" spans="1:15">
      <c r="A21" s="10">
        <v>6</v>
      </c>
      <c r="B21" s="11" t="s">
        <v>15</v>
      </c>
      <c r="C21" s="11" t="s">
        <v>14</v>
      </c>
      <c r="D21" s="11" t="s">
        <v>0</v>
      </c>
      <c r="E21">
        <v>1</v>
      </c>
      <c r="F21" s="2" t="s">
        <v>3</v>
      </c>
      <c r="G21" s="23">
        <v>1000</v>
      </c>
      <c r="H21" s="23"/>
      <c r="I21" s="23"/>
      <c r="J21" s="23">
        <v>2</v>
      </c>
      <c r="K21" s="14">
        <v>3</v>
      </c>
      <c r="L21" s="37">
        <v>1</v>
      </c>
      <c r="M21" s="14">
        <v>2</v>
      </c>
      <c r="N21" s="38">
        <v>1</v>
      </c>
      <c r="O21" s="12"/>
    </row>
    <row r="22" spans="1:15">
      <c r="A22" s="16">
        <v>7</v>
      </c>
      <c r="B22" s="17" t="s">
        <v>15</v>
      </c>
      <c r="C22" s="17" t="s">
        <v>14</v>
      </c>
      <c r="D22" s="17" t="s">
        <v>0</v>
      </c>
      <c r="E22">
        <v>5</v>
      </c>
      <c r="F22" s="2" t="s">
        <v>4</v>
      </c>
      <c r="G22" s="29">
        <v>10000</v>
      </c>
      <c r="H22" s="29"/>
      <c r="I22" s="29"/>
      <c r="J22" s="29">
        <v>1</v>
      </c>
      <c r="K22" s="39">
        <v>3</v>
      </c>
      <c r="L22" s="40">
        <v>1</v>
      </c>
      <c r="M22" s="39">
        <v>2</v>
      </c>
      <c r="N22" s="41">
        <v>1</v>
      </c>
      <c r="O22" s="12"/>
    </row>
    <row r="23" spans="1:15">
      <c r="A23" s="6">
        <v>8</v>
      </c>
      <c r="B23" s="7" t="s">
        <v>17</v>
      </c>
      <c r="C23" s="7" t="s">
        <v>13</v>
      </c>
      <c r="D23" s="7" t="s">
        <v>0</v>
      </c>
      <c r="E23" s="7" t="s">
        <v>16</v>
      </c>
      <c r="F23" s="8" t="s">
        <v>5</v>
      </c>
      <c r="G23" s="28" t="s">
        <v>5</v>
      </c>
      <c r="H23" s="28"/>
      <c r="I23" s="28"/>
      <c r="J23" s="9" t="s">
        <v>5</v>
      </c>
      <c r="K23" s="9">
        <v>3</v>
      </c>
      <c r="L23" s="35">
        <v>2</v>
      </c>
      <c r="M23" s="9">
        <v>2</v>
      </c>
      <c r="N23" s="36">
        <v>2</v>
      </c>
      <c r="O23" s="12"/>
    </row>
    <row r="24" spans="1:15">
      <c r="A24" s="10">
        <v>9</v>
      </c>
      <c r="B24" s="11" t="s">
        <v>17</v>
      </c>
      <c r="C24" s="11" t="s">
        <v>13</v>
      </c>
      <c r="D24" s="11" t="s">
        <v>0</v>
      </c>
      <c r="E24">
        <v>0.05</v>
      </c>
      <c r="F24" s="2" t="s">
        <v>2</v>
      </c>
      <c r="G24" s="14">
        <v>100</v>
      </c>
      <c r="H24" s="14"/>
      <c r="I24" s="14"/>
      <c r="J24" s="23">
        <v>1</v>
      </c>
      <c r="K24" s="14">
        <v>3</v>
      </c>
      <c r="L24" s="37">
        <v>2</v>
      </c>
      <c r="M24" s="14">
        <v>2</v>
      </c>
      <c r="N24" s="38">
        <v>2</v>
      </c>
      <c r="O24" s="12"/>
    </row>
    <row r="25" spans="1:15">
      <c r="A25" s="10">
        <v>10</v>
      </c>
      <c r="B25" s="11" t="s">
        <v>17</v>
      </c>
      <c r="C25" s="11" t="s">
        <v>13</v>
      </c>
      <c r="D25" s="11" t="s">
        <v>0</v>
      </c>
      <c r="E25">
        <v>0.1</v>
      </c>
      <c r="F25" s="2" t="s">
        <v>2</v>
      </c>
      <c r="G25" s="23">
        <v>100</v>
      </c>
      <c r="H25" s="23"/>
      <c r="I25" s="23"/>
      <c r="J25" s="23">
        <v>2</v>
      </c>
      <c r="K25" s="14">
        <v>3</v>
      </c>
      <c r="L25" s="37">
        <v>2</v>
      </c>
      <c r="M25" s="14">
        <v>2</v>
      </c>
      <c r="N25" s="38">
        <v>2</v>
      </c>
      <c r="O25" s="12"/>
    </row>
    <row r="26" spans="1:15">
      <c r="A26" s="10">
        <v>11</v>
      </c>
      <c r="B26" s="11" t="s">
        <v>17</v>
      </c>
      <c r="C26" s="11" t="s">
        <v>13</v>
      </c>
      <c r="D26" s="11" t="s">
        <v>0</v>
      </c>
      <c r="E26">
        <v>0.2</v>
      </c>
      <c r="F26" s="2" t="s">
        <v>2</v>
      </c>
      <c r="G26" s="23">
        <v>100</v>
      </c>
      <c r="H26" s="23"/>
      <c r="I26" s="23"/>
      <c r="J26" s="23">
        <v>4</v>
      </c>
      <c r="K26" s="14">
        <v>3</v>
      </c>
      <c r="L26" s="37">
        <v>2</v>
      </c>
      <c r="M26" s="14">
        <v>2</v>
      </c>
      <c r="N26" s="38">
        <v>2</v>
      </c>
      <c r="O26" s="12"/>
    </row>
    <row r="27" spans="1:15">
      <c r="A27" s="10">
        <v>12</v>
      </c>
      <c r="B27" s="11" t="s">
        <v>17</v>
      </c>
      <c r="C27" s="11" t="s">
        <v>13</v>
      </c>
      <c r="D27" s="11" t="s">
        <v>0</v>
      </c>
      <c r="E27">
        <v>0.5</v>
      </c>
      <c r="F27" s="2" t="s">
        <v>3</v>
      </c>
      <c r="G27" s="23">
        <v>1000</v>
      </c>
      <c r="H27" s="23"/>
      <c r="I27" s="23"/>
      <c r="J27" s="23">
        <v>1</v>
      </c>
      <c r="K27" s="14">
        <v>3</v>
      </c>
      <c r="L27" s="37">
        <v>2</v>
      </c>
      <c r="M27" s="14">
        <v>2</v>
      </c>
      <c r="N27" s="38">
        <v>2</v>
      </c>
      <c r="O27" s="12"/>
    </row>
    <row r="28" spans="1:15">
      <c r="A28" s="10">
        <v>13</v>
      </c>
      <c r="B28" s="11" t="s">
        <v>17</v>
      </c>
      <c r="C28" s="11" t="s">
        <v>13</v>
      </c>
      <c r="D28" s="11" t="s">
        <v>0</v>
      </c>
      <c r="E28">
        <v>1</v>
      </c>
      <c r="F28" s="2" t="s">
        <v>3</v>
      </c>
      <c r="G28" s="23">
        <v>1000</v>
      </c>
      <c r="H28" s="23"/>
      <c r="I28" s="23"/>
      <c r="J28" s="23">
        <v>2</v>
      </c>
      <c r="K28" s="14">
        <v>3</v>
      </c>
      <c r="L28" s="37">
        <v>2</v>
      </c>
      <c r="M28" s="14">
        <v>2</v>
      </c>
      <c r="N28" s="38">
        <v>2</v>
      </c>
      <c r="O28" s="12"/>
    </row>
    <row r="29" spans="1:15">
      <c r="A29" s="16">
        <v>14</v>
      </c>
      <c r="B29" s="17" t="s">
        <v>17</v>
      </c>
      <c r="C29" s="17" t="s">
        <v>13</v>
      </c>
      <c r="D29" s="17" t="s">
        <v>0</v>
      </c>
      <c r="E29" s="18">
        <v>5</v>
      </c>
      <c r="F29" s="42" t="s">
        <v>4</v>
      </c>
      <c r="G29" s="29">
        <v>10000</v>
      </c>
      <c r="H29" s="29"/>
      <c r="I29" s="29"/>
      <c r="J29" s="29">
        <v>1</v>
      </c>
      <c r="K29" s="39">
        <v>3</v>
      </c>
      <c r="L29" s="40">
        <v>2</v>
      </c>
      <c r="M29" s="39">
        <v>2</v>
      </c>
      <c r="N29" s="41">
        <v>2</v>
      </c>
      <c r="O29" s="12"/>
    </row>
    <row r="30" spans="1:15">
      <c r="A30" s="15"/>
      <c r="E30" s="12"/>
      <c r="F30" s="12"/>
      <c r="G30" s="12"/>
      <c r="H30" s="12"/>
      <c r="I30" s="12"/>
      <c r="J30" s="12"/>
      <c r="K30" s="12"/>
      <c r="N30" s="4"/>
    </row>
    <row r="31" spans="1:15">
      <c r="A31" s="15"/>
      <c r="B31" s="19"/>
      <c r="C31" s="12"/>
      <c r="D31" s="11"/>
      <c r="E31" s="12"/>
      <c r="F31" s="12"/>
      <c r="G31" s="5"/>
      <c r="H31" s="5"/>
      <c r="I31" s="5"/>
      <c r="J31" s="5"/>
      <c r="K31" s="13"/>
      <c r="L31" s="13"/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K32" s="12"/>
      <c r="L32" s="12"/>
      <c r="M32" s="12"/>
      <c r="N32" s="12"/>
    </row>
    <row r="33" spans="1:13">
      <c r="G33" t="s">
        <v>84</v>
      </c>
    </row>
    <row r="34" spans="1:13">
      <c r="A34" s="33" t="s">
        <v>41</v>
      </c>
      <c r="C34" s="33" t="s">
        <v>37</v>
      </c>
      <c r="E34" s="33" t="s">
        <v>39</v>
      </c>
      <c r="G34">
        <v>24</v>
      </c>
    </row>
    <row r="35" spans="1:13">
      <c r="A35" s="34" t="s">
        <v>42</v>
      </c>
      <c r="B35">
        <v>0</v>
      </c>
      <c r="C35">
        <v>15614.6</v>
      </c>
      <c r="D35" s="1">
        <f>LN(C35)</f>
        <v>9.6559616529945806</v>
      </c>
      <c r="E35">
        <v>18592.2</v>
      </c>
      <c r="F35" s="1">
        <f>LN(E35)</f>
        <v>9.8304974169087522</v>
      </c>
      <c r="G35">
        <f>(F35-D35)/1</f>
        <v>0.17453576391417158</v>
      </c>
    </row>
    <row r="36" spans="1:13">
      <c r="A36" s="34" t="s">
        <v>43</v>
      </c>
      <c r="B36">
        <v>0</v>
      </c>
      <c r="C36">
        <v>14154</v>
      </c>
      <c r="D36" s="1">
        <f t="shared" ref="D36:D76" si="0">LN(C36)</f>
        <v>9.5577525486357295</v>
      </c>
      <c r="E36">
        <v>19138.7</v>
      </c>
      <c r="F36" s="1">
        <f>LN(E36)</f>
        <v>9.8594677421150756</v>
      </c>
      <c r="G36">
        <f t="shared" ref="G36:G76" si="1">(F36-D36)/1</f>
        <v>0.30171519347934606</v>
      </c>
    </row>
    <row r="37" spans="1:13">
      <c r="A37" s="34" t="s">
        <v>44</v>
      </c>
      <c r="B37">
        <v>0</v>
      </c>
      <c r="C37">
        <v>14496</v>
      </c>
      <c r="D37" s="1">
        <f t="shared" si="0"/>
        <v>9.5816280282827613</v>
      </c>
      <c r="E37">
        <v>16073.2</v>
      </c>
      <c r="F37" s="1">
        <f t="shared" ref="F37:F76" si="2">LN(E37)</f>
        <v>9.6849085677194982</v>
      </c>
      <c r="G37">
        <f t="shared" si="1"/>
        <v>0.10328053943673687</v>
      </c>
    </row>
    <row r="38" spans="1:13">
      <c r="A38" s="34" t="s">
        <v>45</v>
      </c>
      <c r="B38">
        <v>0.01</v>
      </c>
      <c r="C38">
        <v>14683.7</v>
      </c>
      <c r="D38" s="1">
        <f t="shared" si="0"/>
        <v>9.5944933140075861</v>
      </c>
      <c r="E38">
        <v>22234.400000000001</v>
      </c>
      <c r="F38" s="1">
        <f t="shared" si="2"/>
        <v>10.009395918096788</v>
      </c>
      <c r="G38">
        <f t="shared" si="1"/>
        <v>0.41490260408920143</v>
      </c>
    </row>
    <row r="39" spans="1:13">
      <c r="A39" s="34" t="s">
        <v>46</v>
      </c>
      <c r="B39">
        <v>0.01</v>
      </c>
      <c r="C39">
        <v>14455.4</v>
      </c>
      <c r="D39" s="1">
        <f t="shared" si="0"/>
        <v>9.5788233261533655</v>
      </c>
      <c r="E39">
        <v>23892.799999999999</v>
      </c>
      <c r="F39" s="1">
        <f t="shared" si="2"/>
        <v>10.081332437303004</v>
      </c>
      <c r="G39">
        <f t="shared" si="1"/>
        <v>0.5025091111496387</v>
      </c>
    </row>
    <row r="40" spans="1:13">
      <c r="A40" s="34" t="s">
        <v>47</v>
      </c>
      <c r="B40">
        <v>0.01</v>
      </c>
      <c r="C40">
        <v>14314.4</v>
      </c>
      <c r="D40" s="1">
        <f t="shared" si="0"/>
        <v>9.5690213025776529</v>
      </c>
      <c r="E40">
        <v>25778.1</v>
      </c>
      <c r="F40" s="1">
        <f t="shared" si="2"/>
        <v>10.157280573234104</v>
      </c>
      <c r="G40">
        <f t="shared" si="1"/>
        <v>0.58825927065645089</v>
      </c>
    </row>
    <row r="41" spans="1:13">
      <c r="A41" s="34" t="s">
        <v>48</v>
      </c>
      <c r="B41">
        <v>0.05</v>
      </c>
      <c r="C41">
        <v>14870.3</v>
      </c>
      <c r="D41" s="1">
        <f t="shared" si="0"/>
        <v>9.6071212140993794</v>
      </c>
      <c r="E41">
        <v>24315.7</v>
      </c>
      <c r="F41" s="1">
        <f t="shared" si="2"/>
        <v>10.098877511236985</v>
      </c>
      <c r="G41">
        <f t="shared" si="1"/>
        <v>0.49175629713760571</v>
      </c>
    </row>
    <row r="42" spans="1:13">
      <c r="A42" s="34" t="s">
        <v>49</v>
      </c>
      <c r="B42">
        <v>0.05</v>
      </c>
      <c r="C42">
        <v>14719.4</v>
      </c>
      <c r="D42" s="1">
        <f t="shared" si="0"/>
        <v>9.5969216305825551</v>
      </c>
      <c r="E42">
        <v>21251.9</v>
      </c>
      <c r="F42" s="1">
        <f t="shared" si="2"/>
        <v>9.9642015821202747</v>
      </c>
      <c r="G42">
        <f t="shared" si="1"/>
        <v>0.36727995153771964</v>
      </c>
    </row>
    <row r="43" spans="1:13">
      <c r="A43" s="34" t="s">
        <v>50</v>
      </c>
      <c r="B43">
        <v>0.05</v>
      </c>
      <c r="C43">
        <v>14436.7</v>
      </c>
      <c r="D43" s="1">
        <f t="shared" si="0"/>
        <v>9.5775288544734778</v>
      </c>
      <c r="E43">
        <v>22535.5</v>
      </c>
      <c r="F43" s="1">
        <f t="shared" si="2"/>
        <v>10.022847122586615</v>
      </c>
      <c r="G43">
        <f t="shared" si="1"/>
        <v>0.44531826811313735</v>
      </c>
    </row>
    <row r="44" spans="1:13">
      <c r="A44" s="34" t="s">
        <v>51</v>
      </c>
      <c r="B44">
        <v>0.1</v>
      </c>
      <c r="C44">
        <v>14474.4</v>
      </c>
      <c r="D44" s="1">
        <f t="shared" si="0"/>
        <v>9.5801368508048874</v>
      </c>
      <c r="E44">
        <v>25184.400000000001</v>
      </c>
      <c r="F44" s="1">
        <f t="shared" si="2"/>
        <v>10.133980034191376</v>
      </c>
      <c r="G44">
        <f t="shared" si="1"/>
        <v>0.55384318338648875</v>
      </c>
    </row>
    <row r="45" spans="1:13">
      <c r="A45" s="34" t="s">
        <v>52</v>
      </c>
      <c r="B45">
        <v>0.1</v>
      </c>
      <c r="C45">
        <v>14926.8</v>
      </c>
      <c r="D45" s="1">
        <f t="shared" si="0"/>
        <v>9.6109135340039185</v>
      </c>
      <c r="E45">
        <v>21032.400000000001</v>
      </c>
      <c r="F45" s="1">
        <f t="shared" si="2"/>
        <v>9.9538193848671312</v>
      </c>
      <c r="G45">
        <f t="shared" si="1"/>
        <v>0.34290585086321279</v>
      </c>
    </row>
    <row r="46" spans="1:13">
      <c r="A46" s="34" t="s">
        <v>53</v>
      </c>
      <c r="B46">
        <v>0.1</v>
      </c>
      <c r="C46">
        <v>15020.9</v>
      </c>
      <c r="D46" s="1">
        <f t="shared" si="0"/>
        <v>9.617197843629512</v>
      </c>
      <c r="E46">
        <v>21213.3</v>
      </c>
      <c r="F46" s="1">
        <f t="shared" si="2"/>
        <v>9.962383622443598</v>
      </c>
      <c r="G46">
        <f t="shared" si="1"/>
        <v>0.34518577881408596</v>
      </c>
    </row>
    <row r="47" spans="1:13">
      <c r="A47" s="34" t="s">
        <v>54</v>
      </c>
      <c r="B47">
        <v>0.5</v>
      </c>
      <c r="C47">
        <v>14653.3</v>
      </c>
      <c r="D47" s="1">
        <f t="shared" si="0"/>
        <v>9.592420845051592</v>
      </c>
      <c r="E47">
        <v>19393.2</v>
      </c>
      <c r="F47" s="1">
        <f t="shared" si="2"/>
        <v>9.8726777681425979</v>
      </c>
      <c r="G47">
        <f t="shared" si="1"/>
        <v>0.28025692309100592</v>
      </c>
    </row>
    <row r="48" spans="1:13">
      <c r="A48" s="34" t="s">
        <v>55</v>
      </c>
      <c r="B48">
        <v>0.5</v>
      </c>
      <c r="C48">
        <v>14332.8</v>
      </c>
      <c r="D48" s="1">
        <f t="shared" si="0"/>
        <v>9.5703058960129805</v>
      </c>
      <c r="E48">
        <v>20156.400000000001</v>
      </c>
      <c r="F48" s="1">
        <f t="shared" si="2"/>
        <v>9.9112771348109572</v>
      </c>
      <c r="G48">
        <f t="shared" si="1"/>
        <v>0.34097123879797664</v>
      </c>
      <c r="M48" s="43"/>
    </row>
    <row r="49" spans="1:20">
      <c r="A49" s="34" t="s">
        <v>56</v>
      </c>
      <c r="B49">
        <v>0.5</v>
      </c>
      <c r="C49">
        <v>14549.7</v>
      </c>
      <c r="D49" s="1">
        <f t="shared" si="0"/>
        <v>9.5853256538303722</v>
      </c>
      <c r="E49">
        <v>19982</v>
      </c>
      <c r="F49" s="1">
        <f t="shared" si="2"/>
        <v>9.9025871472929641</v>
      </c>
      <c r="G49">
        <f t="shared" si="1"/>
        <v>0.31726149346259191</v>
      </c>
      <c r="N49" s="43"/>
    </row>
    <row r="50" spans="1:20">
      <c r="A50" s="34" t="s">
        <v>57</v>
      </c>
      <c r="B50">
        <v>1</v>
      </c>
      <c r="C50">
        <v>13824.1</v>
      </c>
      <c r="D50" s="1">
        <f t="shared" si="0"/>
        <v>9.5341687248139699</v>
      </c>
      <c r="E50">
        <v>22547.4</v>
      </c>
      <c r="F50" s="1">
        <f t="shared" si="2"/>
        <v>10.023375038948533</v>
      </c>
      <c r="G50">
        <f t="shared" si="1"/>
        <v>0.48920631413456306</v>
      </c>
      <c r="O50" s="43"/>
    </row>
    <row r="51" spans="1:20">
      <c r="A51" s="34" t="s">
        <v>58</v>
      </c>
      <c r="B51">
        <v>1</v>
      </c>
      <c r="C51">
        <v>14502.5</v>
      </c>
      <c r="D51" s="1">
        <f t="shared" si="0"/>
        <v>9.5820763273402196</v>
      </c>
      <c r="E51">
        <v>17022.400000000001</v>
      </c>
      <c r="F51" s="1">
        <f t="shared" si="2"/>
        <v>9.7422854027621018</v>
      </c>
      <c r="G51">
        <f t="shared" si="1"/>
        <v>0.16020907542188212</v>
      </c>
      <c r="Q51" s="43"/>
    </row>
    <row r="52" spans="1:20">
      <c r="A52" s="34" t="s">
        <v>59</v>
      </c>
      <c r="B52">
        <v>1</v>
      </c>
      <c r="C52">
        <v>13145.7</v>
      </c>
      <c r="D52" s="1">
        <f t="shared" si="0"/>
        <v>9.4838499879332776</v>
      </c>
      <c r="E52">
        <v>16952.599999999999</v>
      </c>
      <c r="F52" s="1">
        <f t="shared" si="2"/>
        <v>9.7381764933755797</v>
      </c>
      <c r="G52">
        <f t="shared" si="1"/>
        <v>0.25432650544230206</v>
      </c>
    </row>
    <row r="53" spans="1:20">
      <c r="A53" s="34" t="s">
        <v>60</v>
      </c>
      <c r="B53">
        <v>5</v>
      </c>
      <c r="C53">
        <v>13532.2</v>
      </c>
      <c r="D53" s="1">
        <f t="shared" si="0"/>
        <v>9.5128273095726392</v>
      </c>
      <c r="E53">
        <v>15903.3</v>
      </c>
      <c r="F53" s="1">
        <f t="shared" si="2"/>
        <v>9.6742819138432008</v>
      </c>
      <c r="G53">
        <f t="shared" si="1"/>
        <v>0.16145460427056157</v>
      </c>
    </row>
    <row r="54" spans="1:20">
      <c r="A54" s="34" t="s">
        <v>61</v>
      </c>
      <c r="B54">
        <v>5</v>
      </c>
      <c r="C54">
        <v>13598</v>
      </c>
      <c r="D54" s="1">
        <f t="shared" si="0"/>
        <v>9.5176780020864058</v>
      </c>
      <c r="E54">
        <v>15576.1</v>
      </c>
      <c r="F54" s="1">
        <f t="shared" si="2"/>
        <v>9.653492967164965</v>
      </c>
      <c r="G54">
        <f t="shared" si="1"/>
        <v>0.13581496507855917</v>
      </c>
    </row>
    <row r="55" spans="1:20">
      <c r="A55" s="34" t="s">
        <v>62</v>
      </c>
      <c r="B55">
        <v>5</v>
      </c>
      <c r="C55">
        <v>14568.6</v>
      </c>
      <c r="D55" s="1">
        <f t="shared" si="0"/>
        <v>9.5866238067207679</v>
      </c>
      <c r="E55">
        <v>16066.9</v>
      </c>
      <c r="F55" s="1">
        <f t="shared" si="2"/>
        <v>9.6845165340867041</v>
      </c>
      <c r="G55">
        <f>(F55-D55)/1</f>
        <v>9.7892727365936238E-2</v>
      </c>
      <c r="J55" t="s">
        <v>88</v>
      </c>
    </row>
    <row r="56" spans="1:20">
      <c r="A56" s="34" t="s">
        <v>63</v>
      </c>
      <c r="C56">
        <v>12561.3</v>
      </c>
      <c r="D56" s="1">
        <f t="shared" si="0"/>
        <v>9.4383759378508181</v>
      </c>
      <c r="E56">
        <v>43786.9</v>
      </c>
      <c r="F56" s="1">
        <f t="shared" si="2"/>
        <v>10.687089964871182</v>
      </c>
      <c r="G56">
        <f t="shared" si="1"/>
        <v>1.2487140270203643</v>
      </c>
      <c r="H56" s="1">
        <f>AVERAGE(G56:G58)</f>
        <v>1.2194505555189377</v>
      </c>
      <c r="I56" s="44">
        <f>STDEV(G56:G58)</f>
        <v>5.8026921554435035E-2</v>
      </c>
      <c r="J56" s="1">
        <f>G56-G35</f>
        <v>1.0741782631061927</v>
      </c>
      <c r="K56" s="1">
        <f>AVERAGE(J56:J58)</f>
        <v>1.0262733899088528</v>
      </c>
      <c r="L56" s="44">
        <f>STDEV(J56:J58)</f>
        <v>6.2703813169392678E-2</v>
      </c>
      <c r="M56" s="45"/>
      <c r="O56" s="45"/>
      <c r="P56" s="1"/>
      <c r="Q56" s="44"/>
      <c r="R56" s="1"/>
      <c r="S56" s="1"/>
      <c r="T56" s="44"/>
    </row>
    <row r="57" spans="1:20">
      <c r="A57" s="34" t="s">
        <v>64</v>
      </c>
      <c r="C57">
        <v>12928.8</v>
      </c>
      <c r="D57" s="1">
        <f t="shared" si="0"/>
        <v>9.4672126600344342</v>
      </c>
      <c r="E57">
        <v>45443.8</v>
      </c>
      <c r="F57" s="1">
        <f t="shared" si="2"/>
        <v>10.724231676659073</v>
      </c>
      <c r="G57">
        <f t="shared" si="1"/>
        <v>1.2570190166246391</v>
      </c>
      <c r="H57" s="1"/>
      <c r="I57" s="1"/>
      <c r="J57" s="1">
        <f t="shared" ref="J57:J76" si="3">G57-G36</f>
        <v>0.95530382314529305</v>
      </c>
      <c r="K57" s="1"/>
      <c r="L57" s="1"/>
      <c r="M57" s="45"/>
      <c r="O57" s="45"/>
      <c r="P57" s="1"/>
      <c r="Q57" s="1"/>
      <c r="R57" s="1"/>
      <c r="S57" s="1"/>
      <c r="T57" s="1"/>
    </row>
    <row r="58" spans="1:20">
      <c r="A58" s="34" t="s">
        <v>65</v>
      </c>
      <c r="C58">
        <v>12966.6</v>
      </c>
      <c r="D58" s="1">
        <f t="shared" si="0"/>
        <v>9.4701320995370359</v>
      </c>
      <c r="E58">
        <v>41058.400000000001</v>
      </c>
      <c r="F58" s="1">
        <f t="shared" si="2"/>
        <v>10.622750722448846</v>
      </c>
      <c r="G58">
        <f t="shared" si="1"/>
        <v>1.1526186229118096</v>
      </c>
      <c r="H58" s="1"/>
      <c r="I58" s="1"/>
      <c r="J58" s="1">
        <f t="shared" si="3"/>
        <v>1.0493380834750727</v>
      </c>
      <c r="K58" s="1"/>
      <c r="L58" s="1"/>
      <c r="M58" s="45"/>
      <c r="O58" s="45"/>
      <c r="P58" s="1"/>
      <c r="Q58" s="1"/>
      <c r="R58" s="1"/>
      <c r="S58" s="1"/>
      <c r="T58" s="1"/>
    </row>
    <row r="59" spans="1:20">
      <c r="A59" s="34" t="s">
        <v>66</v>
      </c>
      <c r="C59">
        <v>12985.4</v>
      </c>
      <c r="D59" s="1">
        <f t="shared" si="0"/>
        <v>9.4715809283971311</v>
      </c>
      <c r="E59">
        <v>38795.5</v>
      </c>
      <c r="F59" s="1">
        <f t="shared" si="2"/>
        <v>10.566059539503794</v>
      </c>
      <c r="G59">
        <f t="shared" si="1"/>
        <v>1.0944786111066627</v>
      </c>
      <c r="H59" s="1">
        <f>AVERAGE(G59:G61)</f>
        <v>1.1141916060579391</v>
      </c>
      <c r="I59" s="1">
        <f>STDEV(G59:G61)</f>
        <v>3.6260354048343088E-2</v>
      </c>
      <c r="J59" s="1">
        <f t="shared" si="3"/>
        <v>0.67957600701746124</v>
      </c>
      <c r="K59" s="1">
        <f>AVERAGE(J59:J61)</f>
        <v>0.61230127742617546</v>
      </c>
      <c r="L59" s="1">
        <f>STDEV(J59:J61)</f>
        <v>9.4864117141216689E-2</v>
      </c>
      <c r="M59" s="45"/>
      <c r="O59" s="45"/>
      <c r="P59" s="1"/>
      <c r="Q59" s="1"/>
      <c r="R59" s="1"/>
      <c r="S59" s="1"/>
      <c r="T59" s="1"/>
    </row>
    <row r="60" spans="1:20">
      <c r="A60" s="34" t="s">
        <v>67</v>
      </c>
      <c r="C60">
        <v>12033.6</v>
      </c>
      <c r="D60" s="1">
        <f t="shared" si="0"/>
        <v>9.3954580160721388</v>
      </c>
      <c r="E60">
        <v>38234.6</v>
      </c>
      <c r="F60" s="1">
        <f t="shared" si="2"/>
        <v>10.551496143804666</v>
      </c>
      <c r="G60">
        <f t="shared" si="1"/>
        <v>1.1560381277325273</v>
      </c>
      <c r="J60" s="1">
        <f t="shared" si="3"/>
        <v>0.65352901658288864</v>
      </c>
      <c r="M60" s="45"/>
      <c r="O60" s="45"/>
      <c r="R60" s="1"/>
    </row>
    <row r="61" spans="1:20">
      <c r="A61" s="34" t="s">
        <v>68</v>
      </c>
      <c r="C61">
        <v>11751</v>
      </c>
      <c r="D61" s="1">
        <f t="shared" si="0"/>
        <v>9.3716936223339413</v>
      </c>
      <c r="E61">
        <v>35022.699999999997</v>
      </c>
      <c r="F61" s="1">
        <f t="shared" si="2"/>
        <v>10.463751701668569</v>
      </c>
      <c r="G61">
        <f t="shared" si="1"/>
        <v>1.0920580793346275</v>
      </c>
      <c r="J61" s="1">
        <f t="shared" si="3"/>
        <v>0.50379880867817661</v>
      </c>
      <c r="M61" s="45"/>
      <c r="O61" s="45"/>
      <c r="R61" s="1"/>
    </row>
    <row r="62" spans="1:20">
      <c r="A62" s="34" t="s">
        <v>69</v>
      </c>
      <c r="C62">
        <v>13230.4</v>
      </c>
      <c r="D62" s="1">
        <f t="shared" si="0"/>
        <v>9.4902724909679019</v>
      </c>
      <c r="E62">
        <v>38801</v>
      </c>
      <c r="F62" s="1">
        <f t="shared" si="2"/>
        <v>10.566201298475118</v>
      </c>
      <c r="G62">
        <f t="shared" si="1"/>
        <v>1.075928807507216</v>
      </c>
      <c r="H62" s="1">
        <f>AVERAGE(G62:G64)</f>
        <v>1.1808473027059627</v>
      </c>
      <c r="I62" s="1">
        <f>STDEV(G62:G64)</f>
        <v>0.11711369454256923</v>
      </c>
      <c r="J62" s="1">
        <f t="shared" si="3"/>
        <v>0.58417251036961027</v>
      </c>
      <c r="K62" s="1">
        <f>AVERAGE(J62:J64)</f>
        <v>0.74606246377647523</v>
      </c>
      <c r="L62" s="1">
        <f>STDEV(J62:J64)</f>
        <v>0.18001304377714078</v>
      </c>
      <c r="M62" s="45"/>
      <c r="O62" s="45"/>
      <c r="P62" s="1"/>
      <c r="Q62" s="1"/>
      <c r="R62" s="1"/>
      <c r="S62" s="1"/>
      <c r="T62" s="1"/>
    </row>
    <row r="63" spans="1:20">
      <c r="A63" s="34" t="s">
        <v>70</v>
      </c>
      <c r="C63">
        <v>12815.8</v>
      </c>
      <c r="D63" s="1">
        <f t="shared" si="0"/>
        <v>9.4584340636932396</v>
      </c>
      <c r="E63">
        <v>47364.6</v>
      </c>
      <c r="F63" s="1">
        <f t="shared" si="2"/>
        <v>10.76563039321961</v>
      </c>
      <c r="G63">
        <f t="shared" si="1"/>
        <v>1.30719632952637</v>
      </c>
      <c r="J63" s="1">
        <f t="shared" si="3"/>
        <v>0.93991637798865035</v>
      </c>
      <c r="M63" s="45"/>
      <c r="O63" s="45"/>
      <c r="R63" s="1"/>
    </row>
    <row r="64" spans="1:20">
      <c r="A64" s="34" t="s">
        <v>71</v>
      </c>
      <c r="C64">
        <v>12306.9</v>
      </c>
      <c r="D64" s="1">
        <f t="shared" si="0"/>
        <v>9.4179153596822687</v>
      </c>
      <c r="E64">
        <v>39235.300000000003</v>
      </c>
      <c r="F64" s="1">
        <f t="shared" si="2"/>
        <v>10.577332130766571</v>
      </c>
      <c r="G64">
        <f t="shared" si="1"/>
        <v>1.1594167710843024</v>
      </c>
      <c r="J64" s="1">
        <f t="shared" si="3"/>
        <v>0.71409850297116506</v>
      </c>
      <c r="M64" s="45"/>
      <c r="O64" s="45"/>
      <c r="R64" s="1"/>
    </row>
    <row r="65" spans="1:20">
      <c r="A65" s="34" t="s">
        <v>72</v>
      </c>
      <c r="C65">
        <v>12636.7</v>
      </c>
      <c r="D65" s="1">
        <f t="shared" si="0"/>
        <v>9.4443605576652221</v>
      </c>
      <c r="E65">
        <v>42835.4</v>
      </c>
      <c r="F65" s="1">
        <f t="shared" si="2"/>
        <v>10.665120142512592</v>
      </c>
      <c r="G65">
        <f t="shared" si="1"/>
        <v>1.2207595848473698</v>
      </c>
      <c r="H65" s="1">
        <f>AVERAGE(G65:G67)</f>
        <v>1.1445021934282054</v>
      </c>
      <c r="I65" s="1">
        <f>STDEV(G65:G67)</f>
        <v>7.8958815359329679E-2</v>
      </c>
      <c r="J65" s="1">
        <f t="shared" si="3"/>
        <v>0.66691640146088105</v>
      </c>
      <c r="K65" s="1">
        <f>AVERAGE(J65:J67)</f>
        <v>0.73052392240694297</v>
      </c>
      <c r="L65" s="1">
        <f>STDEV(J65:J67)</f>
        <v>7.0763783630741692E-2</v>
      </c>
      <c r="M65" s="45"/>
      <c r="O65" s="45"/>
      <c r="P65" s="1"/>
      <c r="Q65" s="1"/>
      <c r="R65" s="1"/>
      <c r="S65" s="1"/>
      <c r="T65" s="1"/>
    </row>
    <row r="66" spans="1:20">
      <c r="A66" s="34" t="s">
        <v>73</v>
      </c>
      <c r="C66">
        <v>12109.1</v>
      </c>
      <c r="D66" s="1">
        <f t="shared" si="0"/>
        <v>9.4017125150405239</v>
      </c>
      <c r="E66">
        <v>38229.599999999999</v>
      </c>
      <c r="F66" s="1">
        <f t="shared" si="2"/>
        <v>10.551365363648538</v>
      </c>
      <c r="G66">
        <f t="shared" si="1"/>
        <v>1.1496528486080138</v>
      </c>
      <c r="J66" s="1">
        <f t="shared" si="3"/>
        <v>0.80674699774480096</v>
      </c>
      <c r="M66" s="45"/>
      <c r="O66" s="45"/>
      <c r="R66" s="1"/>
    </row>
    <row r="67" spans="1:20">
      <c r="A67" s="34" t="s">
        <v>74</v>
      </c>
      <c r="C67">
        <v>12693.4</v>
      </c>
      <c r="D67" s="1">
        <f t="shared" si="0"/>
        <v>9.4488374523242395</v>
      </c>
      <c r="E67">
        <v>36751.4</v>
      </c>
      <c r="F67" s="1">
        <f t="shared" si="2"/>
        <v>10.511931599153472</v>
      </c>
      <c r="G67">
        <f t="shared" si="1"/>
        <v>1.0630941468292328</v>
      </c>
      <c r="J67" s="1">
        <f t="shared" si="3"/>
        <v>0.71790836801514679</v>
      </c>
      <c r="M67" s="45"/>
      <c r="O67" s="45"/>
      <c r="R67" s="1"/>
    </row>
    <row r="68" spans="1:20">
      <c r="A68" s="34" t="s">
        <v>75</v>
      </c>
      <c r="C68">
        <v>12222</v>
      </c>
      <c r="D68" s="1">
        <f t="shared" si="0"/>
        <v>9.4109928854548617</v>
      </c>
      <c r="E68">
        <v>42359.4</v>
      </c>
      <c r="F68" s="1">
        <f t="shared" si="2"/>
        <v>10.653945635309078</v>
      </c>
      <c r="G68">
        <f t="shared" si="1"/>
        <v>1.2429527498542168</v>
      </c>
      <c r="H68" s="1">
        <f>AVERAGE(G68:G70)</f>
        <v>1.2262822604448349</v>
      </c>
      <c r="I68" s="1">
        <f>STDEV(G68:G70)</f>
        <v>6.3768876042742687E-2</v>
      </c>
      <c r="J68" s="1">
        <f t="shared" si="3"/>
        <v>0.96269582676321086</v>
      </c>
      <c r="K68" s="1">
        <f>AVERAGE(J68:J70)</f>
        <v>0.91345237532764345</v>
      </c>
      <c r="L68" s="1">
        <f>STDEV(J68:J70)</f>
        <v>8.5381222864068629E-2</v>
      </c>
      <c r="M68" s="45"/>
      <c r="O68" s="45"/>
      <c r="P68" s="1"/>
      <c r="Q68" s="1"/>
      <c r="R68" s="1"/>
      <c r="S68" s="1"/>
      <c r="T68" s="1"/>
    </row>
    <row r="69" spans="1:20">
      <c r="A69" s="34" t="s">
        <v>76</v>
      </c>
      <c r="C69">
        <v>12514.2</v>
      </c>
      <c r="D69" s="1">
        <f t="shared" si="0"/>
        <v>9.4346192785306435</v>
      </c>
      <c r="E69">
        <v>39753.5</v>
      </c>
      <c r="F69" s="1">
        <f t="shared" si="2"/>
        <v>10.590453166520742</v>
      </c>
      <c r="G69">
        <f t="shared" si="1"/>
        <v>1.1558338879900987</v>
      </c>
      <c r="J69" s="1">
        <f t="shared" si="3"/>
        <v>0.81486264919212203</v>
      </c>
      <c r="M69" s="45"/>
      <c r="O69" s="45"/>
      <c r="R69" s="1"/>
    </row>
    <row r="70" spans="1:20">
      <c r="A70" s="34" t="s">
        <v>77</v>
      </c>
      <c r="C70">
        <v>12118.5</v>
      </c>
      <c r="D70" s="1">
        <f t="shared" si="0"/>
        <v>9.4024884895878724</v>
      </c>
      <c r="E70">
        <v>43588.5</v>
      </c>
      <c r="F70" s="1">
        <f t="shared" si="2"/>
        <v>10.682548633078062</v>
      </c>
      <c r="G70">
        <f t="shared" si="1"/>
        <v>1.2800601434901893</v>
      </c>
      <c r="J70" s="1">
        <f t="shared" si="3"/>
        <v>0.96279865002759735</v>
      </c>
      <c r="M70" s="45"/>
      <c r="O70" s="45"/>
      <c r="R70" s="1"/>
    </row>
    <row r="71" spans="1:20">
      <c r="A71" s="34" t="s">
        <v>78</v>
      </c>
      <c r="C71">
        <v>12778</v>
      </c>
      <c r="D71" s="1">
        <f t="shared" si="0"/>
        <v>9.4554802211622881</v>
      </c>
      <c r="E71">
        <v>39867.1</v>
      </c>
      <c r="F71" s="1">
        <f t="shared" si="2"/>
        <v>10.593306701336703</v>
      </c>
      <c r="G71">
        <f t="shared" si="1"/>
        <v>1.1378264801744145</v>
      </c>
      <c r="H71" s="1">
        <f>AVERAGE(G71:G73)</f>
        <v>1.2009023141233104</v>
      </c>
      <c r="I71" s="1">
        <f>STDEV(G71:G73)</f>
        <v>8.7435748921891196E-2</v>
      </c>
      <c r="J71" s="1">
        <f t="shared" si="3"/>
        <v>0.6486201660398514</v>
      </c>
      <c r="K71" s="1">
        <f>AVERAGE(J71:J73)</f>
        <v>0.89965501579039453</v>
      </c>
      <c r="L71" s="1">
        <f>STDEV(J71:J73)</f>
        <v>0.24609974706855431</v>
      </c>
      <c r="M71" s="45"/>
      <c r="O71" s="45"/>
      <c r="P71" s="1"/>
      <c r="Q71" s="1"/>
      <c r="R71" s="1"/>
      <c r="S71" s="1"/>
      <c r="T71" s="1"/>
    </row>
    <row r="72" spans="1:20">
      <c r="A72" s="34" t="s">
        <v>79</v>
      </c>
      <c r="C72">
        <v>11477.7</v>
      </c>
      <c r="D72" s="1">
        <f t="shared" si="0"/>
        <v>9.348161301369073</v>
      </c>
      <c r="E72">
        <v>42145.1</v>
      </c>
      <c r="F72" s="1">
        <f t="shared" si="2"/>
        <v>10.648873705189475</v>
      </c>
      <c r="G72">
        <f t="shared" si="1"/>
        <v>1.3007124038204019</v>
      </c>
      <c r="H72" s="1"/>
      <c r="I72" s="1"/>
      <c r="J72" s="1">
        <f t="shared" si="3"/>
        <v>1.1405033283985198</v>
      </c>
      <c r="K72" s="1"/>
      <c r="L72" s="1"/>
      <c r="M72" s="45"/>
      <c r="O72" s="45"/>
      <c r="P72" s="1"/>
      <c r="Q72" s="1"/>
      <c r="R72" s="1"/>
      <c r="S72" s="1"/>
      <c r="T72" s="1"/>
    </row>
    <row r="73" spans="1:20">
      <c r="A73" s="34" t="s">
        <v>80</v>
      </c>
      <c r="C73">
        <v>12146.7</v>
      </c>
      <c r="D73" s="1">
        <f t="shared" si="0"/>
        <v>9.4048128069391215</v>
      </c>
      <c r="E73">
        <v>38909</v>
      </c>
      <c r="F73" s="1">
        <f t="shared" si="2"/>
        <v>10.568980865314236</v>
      </c>
      <c r="G73">
        <f t="shared" si="1"/>
        <v>1.1641680583751146</v>
      </c>
      <c r="J73" s="1">
        <f t="shared" si="3"/>
        <v>0.90984155293281255</v>
      </c>
      <c r="M73" s="45"/>
      <c r="O73" s="45"/>
      <c r="R73" s="1"/>
    </row>
    <row r="74" spans="1:20">
      <c r="A74" s="34" t="s">
        <v>81</v>
      </c>
      <c r="C74">
        <v>12005.4</v>
      </c>
      <c r="D74" s="1">
        <f t="shared" si="0"/>
        <v>9.3931118275505021</v>
      </c>
      <c r="E74">
        <v>34146.800000000003</v>
      </c>
      <c r="F74" s="1">
        <f t="shared" si="2"/>
        <v>10.438424156362446</v>
      </c>
      <c r="G74">
        <f t="shared" si="1"/>
        <v>1.0453123288119439</v>
      </c>
      <c r="H74" s="1">
        <f>AVERAGE(G74:G76)</f>
        <v>0.83040298892240172</v>
      </c>
      <c r="I74" s="1">
        <f>STDEV(G74:G76)</f>
        <v>0.18809692473516196</v>
      </c>
      <c r="J74" s="1">
        <f t="shared" si="3"/>
        <v>0.88385772454138234</v>
      </c>
      <c r="K74" s="1">
        <f>AVERAGE(J74:J76)</f>
        <v>0.69868222335071606</v>
      </c>
      <c r="L74" s="1">
        <f>STDEV(J74:J76)</f>
        <v>0.16688373589130753</v>
      </c>
      <c r="M74" s="45"/>
      <c r="O74" s="45"/>
      <c r="P74" s="1"/>
      <c r="Q74" s="1"/>
      <c r="R74" s="1"/>
      <c r="S74" s="1"/>
      <c r="T74" s="1"/>
    </row>
    <row r="75" spans="1:20">
      <c r="A75" s="34" t="s">
        <v>82</v>
      </c>
      <c r="C75">
        <v>12749.8</v>
      </c>
      <c r="D75" s="1">
        <f t="shared" si="0"/>
        <v>9.4532708641890313</v>
      </c>
      <c r="E75">
        <v>25565.5</v>
      </c>
      <c r="F75" s="1">
        <f t="shared" si="2"/>
        <v>10.148999065312283</v>
      </c>
      <c r="G75">
        <f t="shared" si="1"/>
        <v>0.69572820112325218</v>
      </c>
      <c r="J75" s="1">
        <f t="shared" si="3"/>
        <v>0.55991323604469301</v>
      </c>
      <c r="M75" s="45"/>
      <c r="O75" s="45"/>
      <c r="R75" s="1"/>
    </row>
    <row r="76" spans="1:20">
      <c r="A76" s="34" t="s">
        <v>83</v>
      </c>
      <c r="C76">
        <v>13428.3</v>
      </c>
      <c r="D76" s="1">
        <f t="shared" si="0"/>
        <v>9.5051196992265901</v>
      </c>
      <c r="E76">
        <v>28432.5</v>
      </c>
      <c r="F76" s="1">
        <f t="shared" si="2"/>
        <v>10.255288136058599</v>
      </c>
      <c r="G76">
        <f t="shared" si="1"/>
        <v>0.75016843683200918</v>
      </c>
      <c r="J76" s="1">
        <f t="shared" si="3"/>
        <v>0.65227570946607294</v>
      </c>
      <c r="M76" s="45"/>
      <c r="O76" s="45"/>
      <c r="R76" s="1"/>
    </row>
    <row r="77" spans="1:20">
      <c r="A77" s="34"/>
    </row>
    <row r="78" spans="1:20">
      <c r="A78" s="33" t="s">
        <v>41</v>
      </c>
      <c r="C78" s="33" t="s">
        <v>36</v>
      </c>
      <c r="F78" s="33" t="s">
        <v>38</v>
      </c>
      <c r="H78" t="s">
        <v>29</v>
      </c>
      <c r="I78" t="s">
        <v>85</v>
      </c>
    </row>
    <row r="79" spans="1:20">
      <c r="A79" s="34" t="s">
        <v>42</v>
      </c>
      <c r="B79">
        <v>0</v>
      </c>
      <c r="C79">
        <v>1074.27</v>
      </c>
      <c r="D79" s="1">
        <f t="shared" ref="D79:D99" si="4">LN(C79)</f>
        <v>6.9793966401220127</v>
      </c>
      <c r="E79">
        <v>1347.53</v>
      </c>
      <c r="F79" s="1">
        <f t="shared" ref="F79:F99" si="5">LN(E79)</f>
        <v>7.20602856598616</v>
      </c>
      <c r="G79">
        <f>(F79-D79)/1</f>
        <v>0.22663192586414738</v>
      </c>
      <c r="H79" s="1">
        <f>AVERAGE(G79:G81)</f>
        <v>0.43272242893308999</v>
      </c>
      <c r="I79" s="1">
        <f>STDEV(G79:G81)</f>
        <v>0.18948443709806137</v>
      </c>
    </row>
    <row r="80" spans="1:20">
      <c r="A80" s="34" t="s">
        <v>43</v>
      </c>
      <c r="B80">
        <v>0</v>
      </c>
      <c r="C80">
        <v>895.22400000000005</v>
      </c>
      <c r="D80" s="1">
        <f t="shared" si="4"/>
        <v>6.7970739662898181</v>
      </c>
      <c r="E80">
        <v>1630.23</v>
      </c>
      <c r="F80" s="1">
        <f t="shared" si="5"/>
        <v>7.3964763881410116</v>
      </c>
      <c r="G80">
        <f t="shared" ref="G80:G99" si="6">(F80-D80)/1</f>
        <v>0.59940242185119352</v>
      </c>
      <c r="H80" s="1"/>
      <c r="I80" s="1"/>
    </row>
    <row r="81" spans="1:9">
      <c r="A81" s="34" t="s">
        <v>44</v>
      </c>
      <c r="B81">
        <v>0</v>
      </c>
      <c r="C81">
        <v>1013.92</v>
      </c>
      <c r="D81" s="1">
        <f t="shared" si="4"/>
        <v>6.9215792855752065</v>
      </c>
      <c r="E81">
        <v>1625.73</v>
      </c>
      <c r="F81" s="1">
        <f t="shared" si="5"/>
        <v>7.3937122246591356</v>
      </c>
      <c r="G81">
        <f t="shared" si="6"/>
        <v>0.47213293908392906</v>
      </c>
      <c r="H81" s="1"/>
      <c r="I81" s="1"/>
    </row>
    <row r="82" spans="1:9">
      <c r="A82" s="34" t="s">
        <v>45</v>
      </c>
      <c r="B82">
        <v>0.01</v>
      </c>
      <c r="C82">
        <v>909.78499999999997</v>
      </c>
      <c r="D82" s="1">
        <f t="shared" si="4"/>
        <v>6.8132083078599583</v>
      </c>
      <c r="E82">
        <v>1384.35</v>
      </c>
      <c r="F82" s="1">
        <f t="shared" si="5"/>
        <v>7.2329859943796952</v>
      </c>
      <c r="G82">
        <f t="shared" si="6"/>
        <v>0.4197776865197369</v>
      </c>
      <c r="H82" s="1">
        <f>AVERAGE(G82:G84)</f>
        <v>0.48077204092606723</v>
      </c>
      <c r="I82" s="1">
        <f>STDEV(G82:G84)</f>
        <v>5.3350445128627098E-2</v>
      </c>
    </row>
    <row r="83" spans="1:9">
      <c r="A83" s="34" t="s">
        <v>46</v>
      </c>
      <c r="B83">
        <v>0.01</v>
      </c>
      <c r="C83">
        <v>1036.57</v>
      </c>
      <c r="D83" s="1">
        <f t="shared" si="4"/>
        <v>6.9436724645689187</v>
      </c>
      <c r="E83">
        <v>1741.37</v>
      </c>
      <c r="F83" s="1">
        <f t="shared" si="5"/>
        <v>7.4624274387280307</v>
      </c>
      <c r="G83">
        <f t="shared" si="6"/>
        <v>0.51875497415911198</v>
      </c>
    </row>
    <row r="84" spans="1:9">
      <c r="A84" s="34" t="s">
        <v>47</v>
      </c>
      <c r="B84">
        <v>0.01</v>
      </c>
      <c r="C84">
        <v>876.39</v>
      </c>
      <c r="D84" s="1">
        <f t="shared" si="4"/>
        <v>6.7758111973412882</v>
      </c>
      <c r="E84">
        <v>1450.4</v>
      </c>
      <c r="F84" s="1">
        <f t="shared" si="5"/>
        <v>7.2795946594406411</v>
      </c>
      <c r="G84">
        <f t="shared" si="6"/>
        <v>0.50378346209935287</v>
      </c>
    </row>
    <row r="85" spans="1:9">
      <c r="A85" s="34" t="s">
        <v>48</v>
      </c>
      <c r="B85">
        <v>0.05</v>
      </c>
      <c r="C85">
        <v>706.76400000000001</v>
      </c>
      <c r="D85" s="1">
        <f t="shared" si="4"/>
        <v>6.5606968053622943</v>
      </c>
      <c r="E85">
        <v>1513.43</v>
      </c>
      <c r="F85" s="1">
        <f t="shared" si="5"/>
        <v>7.3221338769792403</v>
      </c>
      <c r="G85">
        <f t="shared" si="6"/>
        <v>0.76143707161694607</v>
      </c>
      <c r="H85" s="1">
        <f>AVERAGE(G85:G87)</f>
        <v>0.63592315526848486</v>
      </c>
      <c r="I85" s="1">
        <f>STDEV(G85:G87)</f>
        <v>0.15633421834988806</v>
      </c>
    </row>
    <row r="86" spans="1:9">
      <c r="A86" s="34" t="s">
        <v>49</v>
      </c>
      <c r="B86">
        <v>0.05</v>
      </c>
      <c r="C86">
        <v>829.26199999999994</v>
      </c>
      <c r="D86" s="1">
        <f t="shared" si="4"/>
        <v>6.7205361486299058</v>
      </c>
      <c r="E86">
        <v>1314.67</v>
      </c>
      <c r="F86" s="1">
        <f t="shared" si="5"/>
        <v>7.181340962548159</v>
      </c>
      <c r="G86">
        <f t="shared" si="6"/>
        <v>0.46080481391825323</v>
      </c>
    </row>
    <row r="87" spans="1:9">
      <c r="A87" s="34" t="s">
        <v>50</v>
      </c>
      <c r="B87">
        <v>0.05</v>
      </c>
      <c r="C87">
        <v>782.14700000000005</v>
      </c>
      <c r="D87" s="1">
        <f t="shared" si="4"/>
        <v>6.6620427024190132</v>
      </c>
      <c r="E87">
        <v>1552.42</v>
      </c>
      <c r="F87" s="1">
        <f t="shared" si="5"/>
        <v>7.3475702826892686</v>
      </c>
      <c r="G87">
        <f t="shared" si="6"/>
        <v>0.6855275802702554</v>
      </c>
    </row>
    <row r="88" spans="1:9">
      <c r="A88" s="34" t="s">
        <v>51</v>
      </c>
      <c r="B88">
        <v>0.1</v>
      </c>
      <c r="C88">
        <v>800.99099999999999</v>
      </c>
      <c r="D88" s="1">
        <f t="shared" si="4"/>
        <v>6.6858497110501789</v>
      </c>
      <c r="E88">
        <v>1567.49</v>
      </c>
      <c r="F88" s="1">
        <f t="shared" si="5"/>
        <v>7.3572308929013994</v>
      </c>
      <c r="G88">
        <f t="shared" si="6"/>
        <v>0.67138118185122053</v>
      </c>
      <c r="H88" s="1">
        <f>AVERAGE(G88:G90)</f>
        <v>0.52547451870298689</v>
      </c>
      <c r="I88" s="1">
        <f>STDEV(G88:G90)</f>
        <v>0.1325931442038063</v>
      </c>
    </row>
    <row r="89" spans="1:9">
      <c r="A89" s="34" t="s">
        <v>52</v>
      </c>
      <c r="B89">
        <v>0.1</v>
      </c>
      <c r="C89">
        <v>895.23</v>
      </c>
      <c r="D89" s="1">
        <f t="shared" si="4"/>
        <v>6.7970806685005423</v>
      </c>
      <c r="E89">
        <v>1465.25</v>
      </c>
      <c r="F89" s="1">
        <f t="shared" si="5"/>
        <v>7.2897811553565388</v>
      </c>
      <c r="G89">
        <f t="shared" si="6"/>
        <v>0.49270048685599654</v>
      </c>
    </row>
    <row r="90" spans="1:9">
      <c r="A90" s="34" t="s">
        <v>53</v>
      </c>
      <c r="B90">
        <v>0.1</v>
      </c>
      <c r="C90">
        <v>970.60900000000004</v>
      </c>
      <c r="D90" s="1">
        <f t="shared" si="4"/>
        <v>6.877923709543003</v>
      </c>
      <c r="E90">
        <v>1465.96</v>
      </c>
      <c r="F90" s="1">
        <f t="shared" si="5"/>
        <v>7.2902655969447467</v>
      </c>
      <c r="G90">
        <f t="shared" si="6"/>
        <v>0.41234188740174371</v>
      </c>
    </row>
    <row r="91" spans="1:9">
      <c r="A91" s="34" t="s">
        <v>54</v>
      </c>
      <c r="B91">
        <v>0.5</v>
      </c>
      <c r="C91">
        <v>866.94500000000005</v>
      </c>
      <c r="D91" s="1">
        <f t="shared" si="4"/>
        <v>6.7649755376287599</v>
      </c>
      <c r="E91">
        <v>1404.08</v>
      </c>
      <c r="F91" s="1">
        <f t="shared" si="5"/>
        <v>7.247137563019435</v>
      </c>
      <c r="G91">
        <f t="shared" si="6"/>
        <v>0.4821620253906751</v>
      </c>
      <c r="H91" s="1">
        <f>AVERAGE(G91:G93)</f>
        <v>0.59199719183395805</v>
      </c>
      <c r="I91" s="1">
        <f>STDEV(G91:G93)</f>
        <v>0.1018302529522634</v>
      </c>
    </row>
    <row r="92" spans="1:9">
      <c r="A92" s="34" t="s">
        <v>55</v>
      </c>
      <c r="B92">
        <v>0.5</v>
      </c>
      <c r="C92">
        <v>772.71100000000001</v>
      </c>
      <c r="D92" s="1">
        <f t="shared" si="4"/>
        <v>6.6499051106347675</v>
      </c>
      <c r="E92">
        <v>1422.92</v>
      </c>
      <c r="F92" s="1">
        <f t="shared" si="5"/>
        <v>7.2604663772543958</v>
      </c>
      <c r="G92">
        <f t="shared" si="6"/>
        <v>0.61056126661962828</v>
      </c>
    </row>
    <row r="93" spans="1:9">
      <c r="A93" s="34" t="s">
        <v>56</v>
      </c>
      <c r="B93">
        <v>0.5</v>
      </c>
      <c r="C93">
        <v>772.71600000000001</v>
      </c>
      <c r="D93" s="1">
        <f t="shared" si="4"/>
        <v>6.6499115813383343</v>
      </c>
      <c r="E93">
        <v>1530.24</v>
      </c>
      <c r="F93" s="1">
        <f t="shared" si="5"/>
        <v>7.3331798648299049</v>
      </c>
      <c r="G93">
        <f t="shared" si="6"/>
        <v>0.68326828349157065</v>
      </c>
    </row>
    <row r="94" spans="1:9">
      <c r="A94" s="34" t="s">
        <v>57</v>
      </c>
      <c r="B94">
        <v>1</v>
      </c>
      <c r="C94">
        <v>1008.3</v>
      </c>
      <c r="D94" s="1">
        <f t="shared" si="4"/>
        <v>6.9160210233991695</v>
      </c>
      <c r="E94">
        <v>1210.5999999999999</v>
      </c>
      <c r="F94" s="1">
        <f t="shared" si="5"/>
        <v>7.0988713834575865</v>
      </c>
      <c r="G94">
        <f t="shared" si="6"/>
        <v>0.18285036005841704</v>
      </c>
      <c r="H94" s="1">
        <f>AVERAGE(G94:G96)</f>
        <v>0.44073043829631658</v>
      </c>
      <c r="I94" s="1">
        <f>STDEV(G94:G96)</f>
        <v>0.22344137410977255</v>
      </c>
    </row>
    <row r="95" spans="1:9">
      <c r="A95" s="34" t="s">
        <v>58</v>
      </c>
      <c r="B95">
        <v>1</v>
      </c>
      <c r="C95">
        <v>885.79200000000003</v>
      </c>
      <c r="D95" s="1">
        <f t="shared" si="4"/>
        <v>6.7864821600642546</v>
      </c>
      <c r="E95">
        <v>1576.85</v>
      </c>
      <c r="F95" s="1">
        <f t="shared" si="5"/>
        <v>7.3631844651277492</v>
      </c>
      <c r="G95">
        <f t="shared" si="6"/>
        <v>0.57670230506349451</v>
      </c>
      <c r="H95" s="1"/>
      <c r="I95" s="1"/>
    </row>
    <row r="96" spans="1:9">
      <c r="A96" s="34" t="s">
        <v>59</v>
      </c>
      <c r="B96">
        <v>1</v>
      </c>
      <c r="C96">
        <v>885.80399999999997</v>
      </c>
      <c r="D96" s="1">
        <f t="shared" si="4"/>
        <v>6.786495707170932</v>
      </c>
      <c r="E96">
        <v>1554.85</v>
      </c>
      <c r="F96" s="1">
        <f t="shared" si="5"/>
        <v>7.3491343569379701</v>
      </c>
      <c r="G96">
        <f t="shared" si="6"/>
        <v>0.56263864976703815</v>
      </c>
    </row>
    <row r="97" spans="1:10">
      <c r="A97" s="34" t="s">
        <v>60</v>
      </c>
      <c r="B97">
        <v>5</v>
      </c>
      <c r="C97">
        <v>772.72900000000004</v>
      </c>
      <c r="D97" s="1">
        <f t="shared" si="4"/>
        <v>6.6499284049716563</v>
      </c>
      <c r="E97">
        <v>1670.52</v>
      </c>
      <c r="F97" s="1">
        <f t="shared" si="5"/>
        <v>7.4208902341884766</v>
      </c>
      <c r="G97">
        <f t="shared" si="6"/>
        <v>0.77096182921682033</v>
      </c>
      <c r="H97" s="1">
        <f>AVERAGE(G97:G99)</f>
        <v>0.74322242276776984</v>
      </c>
      <c r="I97" s="1">
        <f>STDEV(G97:G99)</f>
        <v>0.11398793420969906</v>
      </c>
    </row>
    <row r="98" spans="1:10">
      <c r="A98" s="34" t="s">
        <v>61</v>
      </c>
      <c r="B98">
        <v>5</v>
      </c>
      <c r="C98">
        <v>735.02700000000004</v>
      </c>
      <c r="D98" s="1">
        <f t="shared" si="4"/>
        <v>6.5999072332320123</v>
      </c>
      <c r="E98">
        <v>1363.53</v>
      </c>
      <c r="F98" s="1">
        <f t="shared" si="5"/>
        <v>7.2178322042438188</v>
      </c>
      <c r="G98">
        <f t="shared" si="6"/>
        <v>0.61792497101180643</v>
      </c>
    </row>
    <row r="99" spans="1:10">
      <c r="A99" s="34" t="s">
        <v>62</v>
      </c>
      <c r="B99">
        <v>5</v>
      </c>
      <c r="C99">
        <v>621.94600000000003</v>
      </c>
      <c r="D99" s="1">
        <f t="shared" si="4"/>
        <v>6.4328532722501324</v>
      </c>
      <c r="E99">
        <v>1441.78</v>
      </c>
      <c r="F99" s="1">
        <f t="shared" si="5"/>
        <v>7.273633740324815</v>
      </c>
      <c r="G99">
        <f t="shared" si="6"/>
        <v>0.84078046807468265</v>
      </c>
    </row>
    <row r="100" spans="1:10">
      <c r="C100" s="34"/>
      <c r="D100" s="1"/>
      <c r="G100" s="34"/>
      <c r="H100" s="34"/>
      <c r="I100" s="34"/>
      <c r="J100" s="1"/>
    </row>
    <row r="101" spans="1:10">
      <c r="C101" s="34"/>
      <c r="D101" s="1"/>
      <c r="G101" s="34"/>
      <c r="H101" s="34"/>
      <c r="I101" s="34"/>
      <c r="J101" s="1"/>
    </row>
    <row r="102" spans="1:10">
      <c r="C102" s="34"/>
      <c r="D102" s="1"/>
      <c r="G102" s="34"/>
      <c r="H102" s="34"/>
      <c r="I102" s="34"/>
      <c r="J102" s="1"/>
    </row>
    <row r="103" spans="1:10">
      <c r="C103" s="34"/>
      <c r="D103" s="1"/>
      <c r="G103" s="34"/>
      <c r="H103" s="34"/>
      <c r="I103" s="34"/>
      <c r="J103" s="1"/>
    </row>
    <row r="104" spans="1:10">
      <c r="C104" s="34"/>
      <c r="D104" s="1"/>
      <c r="G104" s="34"/>
      <c r="H104" s="34"/>
      <c r="I104" s="34"/>
      <c r="J104" s="1"/>
    </row>
    <row r="105" spans="1:10">
      <c r="C105" s="34"/>
      <c r="D105" s="1"/>
      <c r="G105" s="34"/>
      <c r="H105" s="34"/>
      <c r="I105" s="34"/>
      <c r="J105" s="1"/>
    </row>
    <row r="106" spans="1:10">
      <c r="C106" s="34"/>
      <c r="D106" s="1"/>
      <c r="G106" s="34"/>
      <c r="H106" s="34"/>
      <c r="I106" s="34"/>
      <c r="J106" s="1"/>
    </row>
    <row r="107" spans="1:10">
      <c r="C107" s="34"/>
      <c r="D107" s="1"/>
      <c r="G107" s="34"/>
      <c r="H107" s="34"/>
      <c r="I107" s="34"/>
      <c r="J107" s="1"/>
    </row>
    <row r="108" spans="1:10">
      <c r="C108" s="34"/>
      <c r="D108" s="1"/>
      <c r="G108" s="34"/>
      <c r="H108" s="34"/>
      <c r="I108" s="34"/>
      <c r="J108" s="1"/>
    </row>
    <row r="109" spans="1:10">
      <c r="C109" s="34"/>
      <c r="D109" s="1"/>
      <c r="G109" s="34"/>
      <c r="H109" s="34"/>
      <c r="I109" s="34"/>
      <c r="J109" s="1"/>
    </row>
    <row r="110" spans="1:10">
      <c r="C110" s="34"/>
      <c r="D110" s="1"/>
      <c r="G110" s="34"/>
      <c r="H110" s="34"/>
      <c r="I110" s="34"/>
      <c r="J110" s="1"/>
    </row>
    <row r="111" spans="1:10">
      <c r="C111" s="34"/>
      <c r="D111" s="1"/>
      <c r="G111" s="34"/>
      <c r="H111" s="34"/>
      <c r="I111" s="34"/>
      <c r="J111" s="1"/>
    </row>
    <row r="112" spans="1:10">
      <c r="C112" s="34"/>
      <c r="D112" s="1"/>
      <c r="G112" s="34"/>
      <c r="H112" s="34"/>
      <c r="I112" s="34"/>
      <c r="J112" s="1"/>
    </row>
    <row r="113" spans="3:10">
      <c r="C113" s="34"/>
      <c r="D113" s="1"/>
      <c r="G113" s="34"/>
      <c r="H113" s="34"/>
      <c r="I113" s="34"/>
      <c r="J113" s="1"/>
    </row>
    <row r="114" spans="3:10">
      <c r="C114" s="34"/>
      <c r="D114" s="1"/>
      <c r="G114" s="34"/>
      <c r="H114" s="34"/>
      <c r="I114" s="34"/>
      <c r="J114" s="1"/>
    </row>
    <row r="115" spans="3:10">
      <c r="C115" s="34"/>
      <c r="D115" s="1"/>
      <c r="G115" s="34"/>
      <c r="H115" s="34"/>
      <c r="I115" s="34"/>
      <c r="J115" s="1"/>
    </row>
    <row r="116" spans="3:10">
      <c r="C116" s="34"/>
      <c r="D116" s="1"/>
      <c r="G116" s="34"/>
      <c r="H116" s="34"/>
      <c r="I116" s="34"/>
      <c r="J116" s="1"/>
    </row>
    <row r="117" spans="3:10">
      <c r="C117" s="34"/>
      <c r="D117" s="1"/>
      <c r="G117" s="34"/>
      <c r="H117" s="34"/>
      <c r="I117" s="34"/>
      <c r="J117" s="1"/>
    </row>
    <row r="118" spans="3:10">
      <c r="C118" s="34"/>
      <c r="D118" s="1"/>
      <c r="G118" s="34"/>
      <c r="H118" s="34"/>
      <c r="I118" s="34"/>
      <c r="J118" s="1"/>
    </row>
    <row r="119" spans="3:10">
      <c r="C119" s="34"/>
      <c r="D119" s="1"/>
      <c r="G119" s="34"/>
      <c r="H119" s="34"/>
      <c r="I119" s="34"/>
      <c r="J119" s="1"/>
    </row>
    <row r="120" spans="3:10">
      <c r="C120" s="34"/>
      <c r="D120" s="1"/>
      <c r="G120" s="34"/>
      <c r="H120" s="34"/>
      <c r="I120" s="34"/>
      <c r="J120" s="1"/>
    </row>
  </sheetData>
  <phoneticPr fontId="7" type="noConversion"/>
  <pageMargins left="0.75" right="0.75" top="1" bottom="1" header="0.5" footer="0.5"/>
  <pageSetup scale="81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5"/>
  <sheetViews>
    <sheetView workbookViewId="0">
      <selection activeCell="I41" sqref="I41"/>
    </sheetView>
  </sheetViews>
  <sheetFormatPr baseColWidth="10" defaultRowHeight="15" x14ac:dyDescent="0"/>
  <sheetData>
    <row r="3" spans="2:6">
      <c r="D3" s="33" t="s">
        <v>40</v>
      </c>
    </row>
    <row r="4" spans="2:6">
      <c r="B4" t="s">
        <v>14</v>
      </c>
      <c r="C4">
        <v>0</v>
      </c>
      <c r="D4" s="34">
        <v>0.51559999999999995</v>
      </c>
      <c r="E4">
        <f>AVERAGE(D4:D6)</f>
        <v>0.52216666666666667</v>
      </c>
      <c r="F4">
        <f>STDEV(D4:D6)</f>
        <v>1.5342859359758633E-2</v>
      </c>
    </row>
    <row r="5" spans="2:6">
      <c r="B5" t="s">
        <v>14</v>
      </c>
      <c r="C5">
        <v>0</v>
      </c>
      <c r="D5" s="34">
        <v>0.51119999999999999</v>
      </c>
    </row>
    <row r="6" spans="2:6">
      <c r="B6" t="s">
        <v>14</v>
      </c>
      <c r="C6">
        <v>0</v>
      </c>
      <c r="D6" s="34">
        <v>0.53969999999999996</v>
      </c>
    </row>
    <row r="7" spans="2:6">
      <c r="B7" t="s">
        <v>14</v>
      </c>
      <c r="C7">
        <v>0.01</v>
      </c>
      <c r="D7" s="34">
        <v>0.52490000000000003</v>
      </c>
      <c r="E7">
        <f>AVERAGE(D7:D9)</f>
        <v>0.52729999999999999</v>
      </c>
      <c r="F7">
        <f>STDEV(D7:D9)</f>
        <v>3.4871191548325369E-3</v>
      </c>
    </row>
    <row r="8" spans="2:6">
      <c r="B8" t="s">
        <v>14</v>
      </c>
      <c r="C8">
        <v>0.01</v>
      </c>
      <c r="D8" s="34">
        <v>0.52569999999999995</v>
      </c>
    </row>
    <row r="9" spans="2:6">
      <c r="B9" t="s">
        <v>14</v>
      </c>
      <c r="C9">
        <v>0.01</v>
      </c>
      <c r="D9" s="34">
        <v>0.53129999999999999</v>
      </c>
    </row>
    <row r="10" spans="2:6">
      <c r="B10" t="s">
        <v>14</v>
      </c>
      <c r="C10">
        <v>0.05</v>
      </c>
      <c r="D10" s="34">
        <v>0.53280000000000005</v>
      </c>
      <c r="E10">
        <f>AVERAGE(D10:D12)</f>
        <v>0.52736666666666665</v>
      </c>
      <c r="F10">
        <f>STDEV(D10:D12)</f>
        <v>7.7435995075503571E-3</v>
      </c>
    </row>
    <row r="11" spans="2:6">
      <c r="B11" t="s">
        <v>14</v>
      </c>
      <c r="C11">
        <v>0.05</v>
      </c>
      <c r="D11" s="34">
        <v>0.53080000000000005</v>
      </c>
    </row>
    <row r="12" spans="2:6">
      <c r="B12" t="s">
        <v>14</v>
      </c>
      <c r="C12">
        <v>0.05</v>
      </c>
      <c r="D12" s="34">
        <v>0.51849999999999996</v>
      </c>
    </row>
    <row r="13" spans="2:6">
      <c r="B13" t="s">
        <v>14</v>
      </c>
      <c r="C13">
        <v>0.1</v>
      </c>
      <c r="D13" s="34">
        <v>0.5081</v>
      </c>
      <c r="E13">
        <f>AVERAGE(D13:D15)</f>
        <v>0.52063333333333339</v>
      </c>
      <c r="F13">
        <f>STDEV(D13:D15)</f>
        <v>1.4556899853105154E-2</v>
      </c>
    </row>
    <row r="14" spans="2:6">
      <c r="B14" t="s">
        <v>14</v>
      </c>
      <c r="C14">
        <v>0.1</v>
      </c>
      <c r="D14" s="34">
        <v>0.53659999999999997</v>
      </c>
    </row>
    <row r="15" spans="2:6">
      <c r="B15" t="s">
        <v>14</v>
      </c>
      <c r="C15">
        <v>0.1</v>
      </c>
      <c r="D15" s="34">
        <v>0.51719999999999999</v>
      </c>
    </row>
    <row r="16" spans="2:6">
      <c r="B16" t="s">
        <v>14</v>
      </c>
      <c r="C16">
        <v>0.5</v>
      </c>
      <c r="D16" s="34">
        <v>0.50080000000000002</v>
      </c>
      <c r="E16">
        <f>AVERAGE(D16:D18)</f>
        <v>0.50860000000000005</v>
      </c>
      <c r="F16">
        <f>STDEV(D16:D18)</f>
        <v>7.5179784516850061E-3</v>
      </c>
    </row>
    <row r="17" spans="2:6">
      <c r="B17" t="s">
        <v>14</v>
      </c>
      <c r="C17">
        <v>0.5</v>
      </c>
      <c r="D17" s="34">
        <v>0.50919999999999999</v>
      </c>
    </row>
    <row r="18" spans="2:6">
      <c r="B18" t="s">
        <v>14</v>
      </c>
      <c r="C18">
        <v>0.5</v>
      </c>
      <c r="D18" s="34">
        <v>0.51580000000000004</v>
      </c>
    </row>
    <row r="19" spans="2:6">
      <c r="B19" t="s">
        <v>14</v>
      </c>
      <c r="C19">
        <v>1</v>
      </c>
      <c r="D19" s="34">
        <v>0.48970000000000002</v>
      </c>
      <c r="E19">
        <f>AVERAGE(D19:D21)</f>
        <v>0.50126666666666664</v>
      </c>
      <c r="F19">
        <f>STDEV(D19:D21)</f>
        <v>1.4331899153054791E-2</v>
      </c>
    </row>
    <row r="20" spans="2:6">
      <c r="B20" t="s">
        <v>14</v>
      </c>
      <c r="C20">
        <v>1</v>
      </c>
      <c r="D20" s="34">
        <v>0.49680000000000002</v>
      </c>
    </row>
    <row r="21" spans="2:6">
      <c r="B21" t="s">
        <v>14</v>
      </c>
      <c r="C21">
        <v>1</v>
      </c>
      <c r="D21" s="34">
        <v>0.51729999999999998</v>
      </c>
    </row>
    <row r="22" spans="2:6">
      <c r="B22" t="s">
        <v>14</v>
      </c>
      <c r="C22">
        <v>5</v>
      </c>
      <c r="D22" s="34">
        <v>0.4768</v>
      </c>
      <c r="E22">
        <f>AVERAGE(D22:D24)</f>
        <v>0.49726666666666669</v>
      </c>
      <c r="F22">
        <f>STDEV(D22:D24)</f>
        <v>1.8170397170489488E-2</v>
      </c>
    </row>
    <row r="23" spans="2:6">
      <c r="B23" t="s">
        <v>14</v>
      </c>
      <c r="C23">
        <v>5</v>
      </c>
      <c r="D23" s="34">
        <v>0.51149999999999995</v>
      </c>
    </row>
    <row r="24" spans="2:6">
      <c r="B24" t="s">
        <v>14</v>
      </c>
      <c r="C24">
        <v>5</v>
      </c>
      <c r="D24" s="34">
        <v>0.50349999999999995</v>
      </c>
    </row>
    <row r="25" spans="2:6">
      <c r="B25" t="s">
        <v>87</v>
      </c>
      <c r="C25">
        <v>0</v>
      </c>
      <c r="D25" s="34">
        <v>0.55100000000000005</v>
      </c>
      <c r="E25">
        <f>AVERAGE(D25:D27)</f>
        <v>0.53149999999999997</v>
      </c>
      <c r="F25">
        <f>STDEV(D25:D27)</f>
        <v>1.8498378307300375E-2</v>
      </c>
    </row>
    <row r="26" spans="2:6">
      <c r="B26" t="s">
        <v>87</v>
      </c>
      <c r="C26">
        <v>0</v>
      </c>
      <c r="D26" s="34">
        <v>0.52929999999999999</v>
      </c>
    </row>
    <row r="27" spans="2:6">
      <c r="B27" t="s">
        <v>87</v>
      </c>
      <c r="C27">
        <v>0</v>
      </c>
      <c r="D27" s="34">
        <v>0.51419999999999999</v>
      </c>
    </row>
    <row r="28" spans="2:6">
      <c r="B28" t="s">
        <v>87</v>
      </c>
      <c r="C28">
        <v>0.01</v>
      </c>
      <c r="D28" s="34">
        <v>0.49709999999999999</v>
      </c>
      <c r="E28">
        <f>AVERAGE(D28:D30)</f>
        <v>0.52749999999999997</v>
      </c>
      <c r="F28">
        <f>STDEV(D28:D30)</f>
        <v>2.9450976214719926E-2</v>
      </c>
    </row>
    <row r="29" spans="2:6">
      <c r="B29" t="s">
        <v>87</v>
      </c>
      <c r="C29">
        <v>0.01</v>
      </c>
      <c r="D29" s="34">
        <v>0.52949999999999997</v>
      </c>
    </row>
    <row r="30" spans="2:6">
      <c r="B30" t="s">
        <v>87</v>
      </c>
      <c r="C30">
        <v>0.01</v>
      </c>
      <c r="D30" s="34">
        <v>0.55589999999999995</v>
      </c>
    </row>
    <row r="31" spans="2:6">
      <c r="B31" t="s">
        <v>87</v>
      </c>
      <c r="C31">
        <v>0.05</v>
      </c>
      <c r="D31" s="34">
        <v>0.48110000000000003</v>
      </c>
      <c r="E31">
        <f>AVERAGE(D31:D33)</f>
        <v>0.49243333333333333</v>
      </c>
      <c r="F31">
        <f>STDEV(D31:D33)</f>
        <v>1.9370682314604558E-2</v>
      </c>
    </row>
    <row r="32" spans="2:6">
      <c r="B32" t="s">
        <v>87</v>
      </c>
      <c r="C32">
        <v>0.05</v>
      </c>
      <c r="D32" s="34">
        <v>0.48139999999999999</v>
      </c>
    </row>
    <row r="33" spans="2:6">
      <c r="B33" t="s">
        <v>87</v>
      </c>
      <c r="C33">
        <v>0.05</v>
      </c>
      <c r="D33" s="34">
        <v>0.51480000000000004</v>
      </c>
    </row>
    <row r="34" spans="2:6">
      <c r="B34" t="s">
        <v>87</v>
      </c>
      <c r="C34">
        <v>0.1</v>
      </c>
      <c r="D34" s="34">
        <v>0.49630000000000002</v>
      </c>
      <c r="E34">
        <f>AVERAGE(D34:D36)</f>
        <v>0.50439999999999996</v>
      </c>
      <c r="F34">
        <f>STDEV(D34:D36)</f>
        <v>1.3943098651304135E-2</v>
      </c>
    </row>
    <row r="35" spans="2:6">
      <c r="B35" t="s">
        <v>87</v>
      </c>
      <c r="C35">
        <v>0.1</v>
      </c>
      <c r="D35" s="34">
        <v>0.52049999999999996</v>
      </c>
    </row>
    <row r="36" spans="2:6">
      <c r="B36" t="s">
        <v>87</v>
      </c>
      <c r="C36">
        <v>0.1</v>
      </c>
      <c r="D36" s="34">
        <v>0.49640000000000001</v>
      </c>
    </row>
    <row r="37" spans="2:6">
      <c r="B37" t="s">
        <v>87</v>
      </c>
      <c r="C37">
        <v>0.5</v>
      </c>
      <c r="D37" s="34">
        <v>0.52739999999999998</v>
      </c>
      <c r="E37">
        <f>AVERAGE(D37:D39)</f>
        <v>0.53283333333333338</v>
      </c>
      <c r="F37">
        <f>STDEV(D37:D39)</f>
        <v>1.2936125128234242E-2</v>
      </c>
    </row>
    <row r="38" spans="2:6">
      <c r="B38" t="s">
        <v>87</v>
      </c>
      <c r="C38">
        <v>0.5</v>
      </c>
      <c r="D38" s="34">
        <v>0.52349999999999997</v>
      </c>
    </row>
    <row r="39" spans="2:6">
      <c r="B39" t="s">
        <v>87</v>
      </c>
      <c r="C39">
        <v>0.5</v>
      </c>
      <c r="D39" s="34">
        <v>0.54759999999999998</v>
      </c>
    </row>
    <row r="40" spans="2:6">
      <c r="B40" t="s">
        <v>87</v>
      </c>
      <c r="C40">
        <v>1</v>
      </c>
      <c r="D40" s="34">
        <v>0.50839999999999996</v>
      </c>
      <c r="E40">
        <f>AVERAGE(D40:D42)</f>
        <v>0.5127666666666667</v>
      </c>
      <c r="F40">
        <f>STDEV(D40:D42)</f>
        <v>1.1019225623124929E-2</v>
      </c>
    </row>
    <row r="41" spans="2:6">
      <c r="B41" t="s">
        <v>87</v>
      </c>
      <c r="C41">
        <v>1</v>
      </c>
      <c r="D41" s="34">
        <v>0.52529999999999999</v>
      </c>
    </row>
    <row r="42" spans="2:6">
      <c r="B42" t="s">
        <v>87</v>
      </c>
      <c r="C42">
        <v>1</v>
      </c>
      <c r="D42" s="34">
        <v>0.50460000000000005</v>
      </c>
    </row>
    <row r="43" spans="2:6">
      <c r="B43" t="s">
        <v>87</v>
      </c>
      <c r="C43">
        <v>5</v>
      </c>
      <c r="D43" s="34">
        <v>0.52759999999999996</v>
      </c>
      <c r="E43">
        <f>AVERAGE(D43:D45)</f>
        <v>0.52759999999999996</v>
      </c>
      <c r="F43" t="e">
        <f>STDEV(D43:D45)</f>
        <v>#DIV/0!</v>
      </c>
    </row>
    <row r="44" spans="2:6">
      <c r="B44" t="s">
        <v>87</v>
      </c>
      <c r="C44">
        <v>5</v>
      </c>
    </row>
    <row r="45" spans="2:6">
      <c r="B45" t="s">
        <v>87</v>
      </c>
      <c r="C45">
        <v>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cp:lastPrinted>2014-03-17T18:31:14Z</cp:lastPrinted>
  <dcterms:created xsi:type="dcterms:W3CDTF">2014-02-26T17:53:19Z</dcterms:created>
  <dcterms:modified xsi:type="dcterms:W3CDTF">2015-03-30T15:02:22Z</dcterms:modified>
</cp:coreProperties>
</file>