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6060" tabRatio="500"/>
  </bookViews>
  <sheets>
    <sheet name="24" sheetId="1" r:id="rId1"/>
    <sheet name="Sheet3" sheetId="3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62" i="1" l="1"/>
  <c r="O80" i="1"/>
  <c r="N80" i="1"/>
  <c r="O77" i="1"/>
  <c r="N77" i="1"/>
  <c r="O74" i="1"/>
  <c r="N74" i="1"/>
  <c r="O71" i="1"/>
  <c r="N71" i="1"/>
  <c r="O68" i="1"/>
  <c r="N68" i="1"/>
  <c r="O65" i="1"/>
  <c r="N65" i="1"/>
  <c r="O62" i="1"/>
  <c r="O59" i="1"/>
  <c r="N59" i="1"/>
  <c r="K80" i="1"/>
  <c r="L80" i="1"/>
  <c r="L77" i="1"/>
  <c r="K77" i="1"/>
  <c r="L74" i="1"/>
  <c r="K74" i="1"/>
  <c r="L71" i="1"/>
  <c r="K71" i="1"/>
  <c r="L68" i="1"/>
  <c r="K68" i="1"/>
  <c r="L65" i="1"/>
  <c r="K65" i="1"/>
  <c r="L62" i="1"/>
  <c r="K62" i="1"/>
  <c r="K59" i="1"/>
  <c r="S59" i="1"/>
  <c r="S82" i="1"/>
  <c r="S81" i="1"/>
  <c r="S80" i="1"/>
  <c r="U80" i="1"/>
  <c r="T80" i="1"/>
  <c r="S79" i="1"/>
  <c r="S78" i="1"/>
  <c r="S77" i="1"/>
  <c r="U77" i="1"/>
  <c r="T77" i="1"/>
  <c r="S76" i="1"/>
  <c r="S75" i="1"/>
  <c r="S74" i="1"/>
  <c r="U74" i="1"/>
  <c r="T74" i="1"/>
  <c r="S73" i="1"/>
  <c r="S72" i="1"/>
  <c r="S71" i="1"/>
  <c r="U71" i="1"/>
  <c r="T71" i="1"/>
  <c r="S70" i="1"/>
  <c r="S69" i="1"/>
  <c r="S68" i="1"/>
  <c r="U68" i="1"/>
  <c r="T68" i="1"/>
  <c r="S67" i="1"/>
  <c r="S66" i="1"/>
  <c r="S65" i="1"/>
  <c r="U65" i="1"/>
  <c r="T65" i="1"/>
  <c r="S64" i="1"/>
  <c r="S63" i="1"/>
  <c r="S62" i="1"/>
  <c r="U62" i="1"/>
  <c r="T62" i="1"/>
  <c r="S61" i="1"/>
  <c r="S60" i="1"/>
  <c r="U59" i="1"/>
  <c r="T59" i="1"/>
  <c r="R80" i="1"/>
  <c r="Q80" i="1"/>
  <c r="R77" i="1"/>
  <c r="Q77" i="1"/>
  <c r="R74" i="1"/>
  <c r="Q74" i="1"/>
  <c r="R71" i="1"/>
  <c r="Q71" i="1"/>
  <c r="R68" i="1"/>
  <c r="Q68" i="1"/>
  <c r="R65" i="1"/>
  <c r="Q65" i="1"/>
  <c r="R62" i="1"/>
  <c r="Q62" i="1"/>
  <c r="R59" i="1"/>
  <c r="Q59" i="1"/>
  <c r="P59" i="1"/>
  <c r="O108" i="1"/>
  <c r="N108" i="1"/>
  <c r="O105" i="1"/>
  <c r="N105" i="1"/>
  <c r="O102" i="1"/>
  <c r="N102" i="1"/>
  <c r="O99" i="1"/>
  <c r="N99" i="1"/>
  <c r="O96" i="1"/>
  <c r="N96" i="1"/>
  <c r="O93" i="1"/>
  <c r="N93" i="1"/>
  <c r="O90" i="1"/>
  <c r="N90" i="1"/>
  <c r="O87" i="1"/>
  <c r="N87" i="1"/>
  <c r="M108" i="1"/>
  <c r="L108" i="1"/>
  <c r="M105" i="1"/>
  <c r="L105" i="1"/>
  <c r="M102" i="1"/>
  <c r="L102" i="1"/>
  <c r="M99" i="1"/>
  <c r="L99" i="1"/>
  <c r="M96" i="1"/>
  <c r="L96" i="1"/>
  <c r="M93" i="1"/>
  <c r="L93" i="1"/>
  <c r="M90" i="1"/>
  <c r="L90" i="1"/>
  <c r="M87" i="1"/>
  <c r="L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87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87" i="1"/>
  <c r="G50" i="3"/>
  <c r="F50" i="3"/>
  <c r="G47" i="3"/>
  <c r="F47" i="3"/>
  <c r="G44" i="3"/>
  <c r="F44" i="3"/>
  <c r="G41" i="3"/>
  <c r="F41" i="3"/>
  <c r="G38" i="3"/>
  <c r="F38" i="3"/>
  <c r="G35" i="3"/>
  <c r="F35" i="3"/>
  <c r="G32" i="3"/>
  <c r="F32" i="3"/>
  <c r="G29" i="3"/>
  <c r="F29" i="3"/>
  <c r="G26" i="3"/>
  <c r="F26" i="3"/>
  <c r="G23" i="3"/>
  <c r="F23" i="3"/>
  <c r="G20" i="3"/>
  <c r="F20" i="3"/>
  <c r="G17" i="3"/>
  <c r="F17" i="3"/>
  <c r="G14" i="3"/>
  <c r="F14" i="3"/>
  <c r="G11" i="3"/>
  <c r="F11" i="3"/>
  <c r="G8" i="3"/>
  <c r="F8" i="3"/>
  <c r="G5" i="3"/>
  <c r="F5" i="3"/>
  <c r="J82" i="1"/>
  <c r="J58" i="1"/>
  <c r="P82" i="1"/>
  <c r="M82" i="1"/>
  <c r="J81" i="1"/>
  <c r="J57" i="1"/>
  <c r="P81" i="1"/>
  <c r="M81" i="1"/>
  <c r="J80" i="1"/>
  <c r="J56" i="1"/>
  <c r="P80" i="1"/>
  <c r="M80" i="1"/>
  <c r="J79" i="1"/>
  <c r="J55" i="1"/>
  <c r="P79" i="1"/>
  <c r="M79" i="1"/>
  <c r="J78" i="1"/>
  <c r="J54" i="1"/>
  <c r="P78" i="1"/>
  <c r="M78" i="1"/>
  <c r="J77" i="1"/>
  <c r="J53" i="1"/>
  <c r="P77" i="1"/>
  <c r="M77" i="1"/>
  <c r="J76" i="1"/>
  <c r="J52" i="1"/>
  <c r="P76" i="1"/>
  <c r="M76" i="1"/>
  <c r="J75" i="1"/>
  <c r="J51" i="1"/>
  <c r="P75" i="1"/>
  <c r="M75" i="1"/>
  <c r="J74" i="1"/>
  <c r="J50" i="1"/>
  <c r="P74" i="1"/>
  <c r="M74" i="1"/>
  <c r="J73" i="1"/>
  <c r="J49" i="1"/>
  <c r="P73" i="1"/>
  <c r="M73" i="1"/>
  <c r="J72" i="1"/>
  <c r="J48" i="1"/>
  <c r="P72" i="1"/>
  <c r="M72" i="1"/>
  <c r="J71" i="1"/>
  <c r="J47" i="1"/>
  <c r="P71" i="1"/>
  <c r="M71" i="1"/>
  <c r="J70" i="1"/>
  <c r="J46" i="1"/>
  <c r="P70" i="1"/>
  <c r="M70" i="1"/>
  <c r="J69" i="1"/>
  <c r="J45" i="1"/>
  <c r="P69" i="1"/>
  <c r="M69" i="1"/>
  <c r="J68" i="1"/>
  <c r="J44" i="1"/>
  <c r="P68" i="1"/>
  <c r="M68" i="1"/>
  <c r="J67" i="1"/>
  <c r="J43" i="1"/>
  <c r="P67" i="1"/>
  <c r="M67" i="1"/>
  <c r="J66" i="1"/>
  <c r="J42" i="1"/>
  <c r="P66" i="1"/>
  <c r="M66" i="1"/>
  <c r="J65" i="1"/>
  <c r="J41" i="1"/>
  <c r="P65" i="1"/>
  <c r="M65" i="1"/>
  <c r="J64" i="1"/>
  <c r="J40" i="1"/>
  <c r="P64" i="1"/>
  <c r="M64" i="1"/>
  <c r="J63" i="1"/>
  <c r="J39" i="1"/>
  <c r="P63" i="1"/>
  <c r="M63" i="1"/>
  <c r="J62" i="1"/>
  <c r="J38" i="1"/>
  <c r="P62" i="1"/>
  <c r="M62" i="1"/>
  <c r="J61" i="1"/>
  <c r="G37" i="1"/>
  <c r="J37" i="1"/>
  <c r="P61" i="1"/>
  <c r="M61" i="1"/>
  <c r="J60" i="1"/>
  <c r="J36" i="1"/>
  <c r="P60" i="1"/>
  <c r="M60" i="1"/>
  <c r="J59" i="1"/>
  <c r="J35" i="1"/>
  <c r="M59" i="1"/>
  <c r="L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6" i="1"/>
  <c r="G35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C13" i="1"/>
  <c r="B13" i="1"/>
</calcChain>
</file>

<file path=xl/sharedStrings.xml><?xml version="1.0" encoding="utf-8"?>
<sst xmlns="http://schemas.openxmlformats.org/spreadsheetml/2006/main" count="356" uniqueCount="100">
  <si>
    <t>Prey:predator ratio: 10</t>
  </si>
  <si>
    <t>n = 3</t>
  </si>
  <si>
    <t>First: Make Oxy-pt and Pt-only stocks (but add Pt to Oxy immediately before you begin filling plates)</t>
  </si>
  <si>
    <r>
      <t>Stock 1:</t>
    </r>
    <r>
      <rPr>
        <sz val="12"/>
        <color rgb="FF000000"/>
        <rFont val="Calibri"/>
        <family val="2"/>
        <scheme val="minor"/>
      </rPr>
      <t xml:space="preserve"> 50 ml of Oxy at 1000 cells/ml and Pt at 10,000 cells/ml</t>
    </r>
  </si>
  <si>
    <r>
      <t>Stock 2</t>
    </r>
    <r>
      <rPr>
        <sz val="12"/>
        <color rgb="FF000000"/>
        <rFont val="Calibri"/>
        <family val="2"/>
        <scheme val="minor"/>
      </rPr>
      <t>: 50 ml of Pt at 10,000 cells/ml in FSW</t>
    </r>
  </si>
  <si>
    <t>Oxy stock</t>
  </si>
  <si>
    <t xml:space="preserve">Pt stock </t>
  </si>
  <si>
    <t>cells/ml</t>
  </si>
  <si>
    <t>Oxy vol for Stock-1</t>
  </si>
  <si>
    <t>Pt vol for Stocks 1&amp;2</t>
  </si>
  <si>
    <t>treatments</t>
  </si>
  <si>
    <t>treat</t>
  </si>
  <si>
    <t>pred</t>
  </si>
  <si>
    <t>prey</t>
  </si>
  <si>
    <t>level (nM)</t>
  </si>
  <si>
    <t>Use L-B4 stock</t>
  </si>
  <si>
    <t>Oxy + Pt</t>
  </si>
  <si>
    <t>Oxy</t>
  </si>
  <si>
    <t>Pt</t>
  </si>
  <si>
    <t>untreated</t>
  </si>
  <si>
    <t>NA</t>
  </si>
  <si>
    <t>E</t>
  </si>
  <si>
    <t>D</t>
  </si>
  <si>
    <t>C</t>
  </si>
  <si>
    <t>B</t>
  </si>
  <si>
    <t>A</t>
  </si>
  <si>
    <t>Pt only</t>
  </si>
  <si>
    <t>none</t>
  </si>
  <si>
    <t xml:space="preserve">Experiment started </t>
  </si>
  <si>
    <t>stock vol (ul)</t>
  </si>
  <si>
    <t>Log phase cells from 7/19/14</t>
  </si>
  <si>
    <t>Oxy @ 3650</t>
  </si>
  <si>
    <t>Pt @ 100102</t>
  </si>
  <si>
    <t>Pt Fv/Fm .5775</t>
  </si>
  <si>
    <t>experiment started @ 10:45 am on 7/21/14</t>
  </si>
  <si>
    <t>treatment</t>
  </si>
  <si>
    <t>oxy@ T0</t>
  </si>
  <si>
    <t>Pt @ T0</t>
  </si>
  <si>
    <t>oxy@ T1</t>
  </si>
  <si>
    <t>Pt @ T1</t>
  </si>
  <si>
    <t>Fv/Fm @ T1</t>
  </si>
  <si>
    <t>oxy @ T2</t>
  </si>
  <si>
    <t>Pt @ T2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</si>
  <si>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</si>
  <si>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</si>
  <si>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</si>
  <si>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</si>
  <si>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</si>
  <si>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</si>
  <si>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</si>
  <si>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</si>
  <si>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</si>
  <si>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</si>
  <si>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</si>
  <si>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</si>
  <si>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</si>
  <si>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</si>
  <si>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</si>
  <si>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</si>
  <si>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</si>
  <si>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</si>
  <si>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</si>
  <si>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</si>
  <si>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</si>
  <si>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</si>
  <si>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</si>
  <si>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</si>
  <si>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9A</t>
  </si>
  <si>
    <t>9B</t>
  </si>
  <si>
    <t>9C</t>
  </si>
  <si>
    <t>10A</t>
  </si>
  <si>
    <t>10B</t>
  </si>
  <si>
    <t>10C</t>
  </si>
  <si>
    <t>11A</t>
  </si>
  <si>
    <t>11B</t>
  </si>
  <si>
    <t>11C</t>
  </si>
  <si>
    <t>12A</t>
  </si>
  <si>
    <t>12B</t>
  </si>
  <si>
    <t>12C</t>
  </si>
  <si>
    <t>13A</t>
  </si>
  <si>
    <t>13B</t>
  </si>
  <si>
    <t>13C</t>
  </si>
  <si>
    <t>14A</t>
  </si>
  <si>
    <t>14B</t>
  </si>
  <si>
    <t>14C</t>
  </si>
  <si>
    <t>15A</t>
  </si>
  <si>
    <t>15B</t>
  </si>
  <si>
    <t>15C</t>
  </si>
  <si>
    <t>16A</t>
  </si>
  <si>
    <t>16B</t>
  </si>
  <si>
    <t>16C</t>
  </si>
  <si>
    <t>CON</t>
  </si>
  <si>
    <t xml:space="preserve">Plan: Treat diatoms with range of 11-HpETE and run grazing assay. </t>
  </si>
  <si>
    <t>mean</t>
  </si>
  <si>
    <t>sd</t>
  </si>
  <si>
    <t>24h</t>
  </si>
  <si>
    <t>48h</t>
  </si>
  <si>
    <t>g</t>
  </si>
  <si>
    <t>k24</t>
  </si>
  <si>
    <t>k48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</si>
</sst>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"/>
      <name val="Calibri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2" borderId="0" xfId="0" applyFill="1"/>
    <xf numFmtId="0" fontId="0" fillId="3" borderId="0" xfId="0" applyFill="1"/>
    <xf numFmtId="0" fontId="0" fillId="0" borderId="0" xfId="0" applyBorder="1"/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2" xfId="0" applyFill="1" applyBorder="1"/>
    <xf numFmtId="0" fontId="0" fillId="0" borderId="3" xfId="0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0" fillId="0" borderId="4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5" xfId="0" applyBorder="1"/>
    <xf numFmtId="0" fontId="0" fillId="0" borderId="5" xfId="0" applyFill="1" applyBorder="1" applyAlignment="1">
      <alignment horizontal="left"/>
    </xf>
    <xf numFmtId="0" fontId="1" fillId="0" borderId="4" xfId="0" applyFont="1" applyBorder="1"/>
    <xf numFmtId="2" fontId="0" fillId="0" borderId="0" xfId="0" applyNumberFormat="1"/>
    <xf numFmtId="0" fontId="2" fillId="0" borderId="5" xfId="0" applyFont="1" applyBorder="1"/>
    <xf numFmtId="0" fontId="0" fillId="0" borderId="8" xfId="0" applyFill="1" applyBorder="1"/>
    <xf numFmtId="0" fontId="2" fillId="0" borderId="0" xfId="0" applyFont="1" applyBorder="1"/>
    <xf numFmtId="0" fontId="0" fillId="0" borderId="6" xfId="0" applyBorder="1"/>
    <xf numFmtId="0" fontId="0" fillId="0" borderId="7" xfId="0" applyBorder="1"/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/>
    <xf numFmtId="165" fontId="0" fillId="0" borderId="0" xfId="0" applyNumberFormat="1"/>
    <xf numFmtId="2" fontId="2" fillId="0" borderId="0" xfId="0" applyNumberFormat="1" applyFont="1"/>
    <xf numFmtId="165" fontId="2" fillId="0" borderId="0" xfId="0" applyNumberFormat="1" applyFont="1"/>
    <xf numFmtId="1" fontId="0" fillId="0" borderId="0" xfId="0" applyNumberFormat="1"/>
  </cellXfs>
  <cellStyles count="6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0"/>
  <sheetViews>
    <sheetView tabSelected="1" topLeftCell="A9" zoomScale="75" zoomScaleNormal="75" zoomScalePageLayoutView="75" workbookViewId="0">
      <selection activeCell="M51" sqref="M51"/>
    </sheetView>
  </sheetViews>
  <sheetFormatPr baseColWidth="10" defaultRowHeight="15" x14ac:dyDescent="0"/>
  <cols>
    <col min="1" max="1" width="9.6640625" customWidth="1"/>
  </cols>
  <sheetData>
    <row r="1" spans="1:8">
      <c r="A1" s="1" t="s">
        <v>92</v>
      </c>
      <c r="B1" s="1"/>
      <c r="C1" s="1"/>
      <c r="D1" s="1"/>
      <c r="E1" s="1"/>
      <c r="F1" s="1"/>
      <c r="G1" s="1"/>
      <c r="H1" s="1"/>
    </row>
    <row r="2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1" t="s">
        <v>1</v>
      </c>
      <c r="B3" s="1"/>
      <c r="C3" s="1"/>
      <c r="D3" s="1"/>
      <c r="E3" s="1"/>
      <c r="F3" s="1"/>
      <c r="G3" s="1"/>
      <c r="H3" s="1"/>
    </row>
    <row r="4" spans="1:8">
      <c r="A4" s="1"/>
      <c r="B4" s="2" t="s">
        <v>2</v>
      </c>
      <c r="C4" s="2"/>
      <c r="D4" s="2"/>
      <c r="E4" s="2"/>
      <c r="F4" s="2"/>
      <c r="G4" s="2"/>
      <c r="H4" s="1"/>
    </row>
    <row r="5" spans="1:8">
      <c r="A5" s="1"/>
      <c r="B5" s="2" t="s">
        <v>3</v>
      </c>
      <c r="C5" s="2"/>
      <c r="D5" s="2"/>
      <c r="E5" s="2"/>
      <c r="F5" s="1"/>
      <c r="G5" s="1"/>
      <c r="H5" s="1"/>
    </row>
    <row r="6" spans="1:8">
      <c r="A6" s="1"/>
      <c r="B6" s="2" t="s">
        <v>4</v>
      </c>
      <c r="C6" s="2"/>
      <c r="D6" s="2"/>
      <c r="E6" s="1"/>
      <c r="F6" s="1"/>
      <c r="G6" s="1"/>
      <c r="H6" s="1"/>
    </row>
    <row r="9" spans="1:8">
      <c r="B9" t="s">
        <v>5</v>
      </c>
      <c r="C9" t="s">
        <v>6</v>
      </c>
      <c r="G9" t="s">
        <v>34</v>
      </c>
    </row>
    <row r="10" spans="1:8">
      <c r="B10" t="s">
        <v>7</v>
      </c>
      <c r="C10" t="s">
        <v>7</v>
      </c>
      <c r="G10" t="s">
        <v>30</v>
      </c>
    </row>
    <row r="11" spans="1:8">
      <c r="A11" s="3"/>
      <c r="B11" s="4">
        <v>3650</v>
      </c>
      <c r="C11" s="5">
        <v>100102</v>
      </c>
      <c r="D11" s="3"/>
      <c r="E11" s="3"/>
      <c r="F11" s="3"/>
      <c r="G11" s="3" t="s">
        <v>28</v>
      </c>
      <c r="H11" s="3"/>
    </row>
    <row r="12" spans="1:8">
      <c r="B12" t="s">
        <v>8</v>
      </c>
      <c r="C12" t="s">
        <v>9</v>
      </c>
      <c r="G12" t="s">
        <v>31</v>
      </c>
    </row>
    <row r="13" spans="1:8">
      <c r="B13" s="6">
        <f>(50*1000)/B11</f>
        <v>13.698630136986301</v>
      </c>
      <c r="C13" s="7">
        <f>(50*10000)/C11</f>
        <v>4.9949051966993663</v>
      </c>
      <c r="G13" t="s">
        <v>32</v>
      </c>
    </row>
    <row r="14" spans="1:8">
      <c r="G14" t="s">
        <v>33</v>
      </c>
    </row>
    <row r="15" spans="1:8">
      <c r="A15" s="8"/>
      <c r="B15" s="8"/>
      <c r="C15" s="8" t="s">
        <v>10</v>
      </c>
      <c r="D15" s="8"/>
      <c r="E15" s="8"/>
      <c r="F15" s="8"/>
      <c r="G15" s="8"/>
      <c r="H15" s="9"/>
    </row>
    <row r="16" spans="1:8">
      <c r="A16" s="10"/>
      <c r="B16" s="10" t="s">
        <v>11</v>
      </c>
      <c r="C16" s="10" t="s">
        <v>12</v>
      </c>
      <c r="D16" s="10" t="s">
        <v>13</v>
      </c>
      <c r="E16" s="10" t="s">
        <v>14</v>
      </c>
      <c r="F16" s="11" t="s">
        <v>15</v>
      </c>
      <c r="G16" s="21" t="s">
        <v>29</v>
      </c>
    </row>
    <row r="17" spans="1:7">
      <c r="A17" s="12">
        <v>1</v>
      </c>
      <c r="B17" s="13" t="s">
        <v>16</v>
      </c>
      <c r="C17" s="13" t="s">
        <v>17</v>
      </c>
      <c r="D17" s="13" t="s">
        <v>18</v>
      </c>
      <c r="E17" s="14" t="s">
        <v>19</v>
      </c>
      <c r="F17" s="15" t="s">
        <v>20</v>
      </c>
      <c r="G17" s="26">
        <v>0</v>
      </c>
    </row>
    <row r="18" spans="1:7">
      <c r="A18" s="16">
        <v>2</v>
      </c>
      <c r="B18" s="17" t="s">
        <v>16</v>
      </c>
      <c r="C18" s="17" t="s">
        <v>17</v>
      </c>
      <c r="D18" s="17" t="s">
        <v>18</v>
      </c>
      <c r="E18" s="1">
        <v>0.5</v>
      </c>
      <c r="F18" s="8" t="s">
        <v>21</v>
      </c>
      <c r="G18">
        <v>3.4</v>
      </c>
    </row>
    <row r="19" spans="1:7">
      <c r="A19" s="16">
        <v>3</v>
      </c>
      <c r="B19" s="17" t="s">
        <v>16</v>
      </c>
      <c r="C19" s="17" t="s">
        <v>17</v>
      </c>
      <c r="D19" s="17" t="s">
        <v>18</v>
      </c>
      <c r="E19" s="1">
        <v>1</v>
      </c>
      <c r="F19" s="8" t="s">
        <v>22</v>
      </c>
      <c r="G19">
        <v>0.7</v>
      </c>
    </row>
    <row r="20" spans="1:7">
      <c r="A20" s="16">
        <v>4</v>
      </c>
      <c r="B20" s="17" t="s">
        <v>16</v>
      </c>
      <c r="C20" s="17" t="s">
        <v>17</v>
      </c>
      <c r="D20" s="17" t="s">
        <v>18</v>
      </c>
      <c r="E20" s="1">
        <v>5</v>
      </c>
      <c r="F20" s="8" t="s">
        <v>22</v>
      </c>
      <c r="G20">
        <v>3.4</v>
      </c>
    </row>
    <row r="21" spans="1:7">
      <c r="A21" s="16">
        <v>5</v>
      </c>
      <c r="B21" s="17" t="s">
        <v>16</v>
      </c>
      <c r="C21" s="17" t="s">
        <v>17</v>
      </c>
      <c r="D21" s="17" t="s">
        <v>18</v>
      </c>
      <c r="E21" s="1">
        <v>10</v>
      </c>
      <c r="F21" s="8" t="s">
        <v>23</v>
      </c>
      <c r="G21">
        <v>0.7</v>
      </c>
    </row>
    <row r="22" spans="1:7">
      <c r="A22" s="16">
        <v>6</v>
      </c>
      <c r="B22" s="17" t="s">
        <v>16</v>
      </c>
      <c r="C22" s="17" t="s">
        <v>17</v>
      </c>
      <c r="D22" s="17" t="s">
        <v>18</v>
      </c>
      <c r="E22" s="1">
        <v>50</v>
      </c>
      <c r="F22" s="8" t="s">
        <v>24</v>
      </c>
      <c r="G22">
        <v>1.7</v>
      </c>
    </row>
    <row r="23" spans="1:7">
      <c r="A23" s="18">
        <v>7</v>
      </c>
      <c r="B23" s="17" t="s">
        <v>16</v>
      </c>
      <c r="C23" s="17" t="s">
        <v>17</v>
      </c>
      <c r="D23" s="17" t="s">
        <v>18</v>
      </c>
      <c r="E23" s="1">
        <v>100</v>
      </c>
      <c r="F23" s="8" t="s">
        <v>24</v>
      </c>
      <c r="G23">
        <v>3.4</v>
      </c>
    </row>
    <row r="24" spans="1:7">
      <c r="A24" s="19">
        <v>8</v>
      </c>
      <c r="B24" s="20" t="s">
        <v>16</v>
      </c>
      <c r="C24" s="20" t="s">
        <v>17</v>
      </c>
      <c r="D24" s="20" t="s">
        <v>18</v>
      </c>
      <c r="E24" s="1">
        <v>500</v>
      </c>
      <c r="F24" s="19" t="s">
        <v>25</v>
      </c>
      <c r="G24">
        <v>3.4</v>
      </c>
    </row>
    <row r="25" spans="1:7">
      <c r="A25" s="12">
        <v>9</v>
      </c>
      <c r="B25" s="13" t="s">
        <v>26</v>
      </c>
      <c r="C25" s="13" t="s">
        <v>27</v>
      </c>
      <c r="D25" s="13" t="s">
        <v>18</v>
      </c>
      <c r="E25" s="14" t="s">
        <v>19</v>
      </c>
      <c r="F25" s="25" t="s">
        <v>20</v>
      </c>
      <c r="G25" s="27">
        <v>0</v>
      </c>
    </row>
    <row r="26" spans="1:7">
      <c r="A26" s="16">
        <v>10</v>
      </c>
      <c r="B26" s="17" t="s">
        <v>26</v>
      </c>
      <c r="C26" s="17" t="s">
        <v>27</v>
      </c>
      <c r="D26" s="17" t="s">
        <v>18</v>
      </c>
      <c r="E26" s="1">
        <v>0.5</v>
      </c>
      <c r="F26" s="8" t="s">
        <v>21</v>
      </c>
      <c r="G26">
        <v>3.4</v>
      </c>
    </row>
    <row r="27" spans="1:7">
      <c r="A27" s="16">
        <v>11</v>
      </c>
      <c r="B27" s="17" t="s">
        <v>26</v>
      </c>
      <c r="C27" s="17" t="s">
        <v>27</v>
      </c>
      <c r="D27" s="17" t="s">
        <v>18</v>
      </c>
      <c r="E27" s="1">
        <v>1</v>
      </c>
      <c r="F27" s="8" t="s">
        <v>22</v>
      </c>
      <c r="G27">
        <v>0.7</v>
      </c>
    </row>
    <row r="28" spans="1:7">
      <c r="A28" s="16">
        <v>12</v>
      </c>
      <c r="B28" s="17" t="s">
        <v>26</v>
      </c>
      <c r="C28" s="17" t="s">
        <v>27</v>
      </c>
      <c r="D28" s="17" t="s">
        <v>18</v>
      </c>
      <c r="E28" s="1">
        <v>5</v>
      </c>
      <c r="F28" s="8" t="s">
        <v>22</v>
      </c>
      <c r="G28">
        <v>3.4</v>
      </c>
    </row>
    <row r="29" spans="1:7">
      <c r="A29" s="16">
        <v>13</v>
      </c>
      <c r="B29" s="17" t="s">
        <v>26</v>
      </c>
      <c r="C29" s="17" t="s">
        <v>27</v>
      </c>
      <c r="D29" s="17" t="s">
        <v>18</v>
      </c>
      <c r="E29" s="1">
        <v>10</v>
      </c>
      <c r="F29" s="8" t="s">
        <v>23</v>
      </c>
      <c r="G29">
        <v>0.7</v>
      </c>
    </row>
    <row r="30" spans="1:7">
      <c r="A30" s="16">
        <v>14</v>
      </c>
      <c r="B30" s="17" t="s">
        <v>26</v>
      </c>
      <c r="C30" s="17" t="s">
        <v>27</v>
      </c>
      <c r="D30" s="17" t="s">
        <v>18</v>
      </c>
      <c r="E30" s="1">
        <v>50</v>
      </c>
      <c r="F30" s="8" t="s">
        <v>24</v>
      </c>
      <c r="G30">
        <v>1.7</v>
      </c>
    </row>
    <row r="31" spans="1:7">
      <c r="A31" s="16">
        <v>15</v>
      </c>
      <c r="B31" s="17" t="s">
        <v>26</v>
      </c>
      <c r="C31" s="17" t="s">
        <v>27</v>
      </c>
      <c r="D31" s="17" t="s">
        <v>18</v>
      </c>
      <c r="E31" s="1">
        <v>100</v>
      </c>
      <c r="F31" s="8" t="s">
        <v>24</v>
      </c>
      <c r="G31">
        <v>3.4</v>
      </c>
    </row>
    <row r="32" spans="1:7">
      <c r="A32" s="24">
        <v>16</v>
      </c>
      <c r="B32" s="17" t="s">
        <v>26</v>
      </c>
      <c r="C32" s="17" t="s">
        <v>27</v>
      </c>
      <c r="D32" s="20" t="s">
        <v>18</v>
      </c>
      <c r="E32" s="23">
        <v>500</v>
      </c>
      <c r="F32" s="19" t="s">
        <v>25</v>
      </c>
      <c r="G32">
        <v>3.4</v>
      </c>
    </row>
    <row r="34" spans="1:15">
      <c r="A34" s="28" t="s">
        <v>35</v>
      </c>
      <c r="D34" s="29" t="s">
        <v>37</v>
      </c>
      <c r="E34" s="29"/>
      <c r="F34" s="29" t="s">
        <v>39</v>
      </c>
      <c r="H34" s="29" t="s">
        <v>42</v>
      </c>
      <c r="J34" t="s">
        <v>98</v>
      </c>
      <c r="M34" t="s">
        <v>99</v>
      </c>
    </row>
    <row r="35" spans="1:15">
      <c r="A35" t="s">
        <v>43</v>
      </c>
      <c r="B35" t="s">
        <v>17</v>
      </c>
      <c r="C35">
        <v>0</v>
      </c>
      <c r="D35" s="34">
        <v>12615.5</v>
      </c>
      <c r="E35">
        <f>LN(D35)</f>
        <v>9.4426814956444343</v>
      </c>
      <c r="F35" s="34">
        <v>6167.17</v>
      </c>
      <c r="G35">
        <f>LN(F35)</f>
        <v>8.726995340689065</v>
      </c>
      <c r="H35" s="34">
        <v>21308.400000000001</v>
      </c>
      <c r="I35">
        <f>LN(H35)</f>
        <v>9.9668566401527894</v>
      </c>
      <c r="J35" s="22">
        <f>G35-E35</f>
        <v>-0.71568615495536925</v>
      </c>
      <c r="K35" s="22"/>
      <c r="L35" s="22"/>
      <c r="M35" s="22">
        <f>(I35-E35)/2</f>
        <v>0.26208757225417756</v>
      </c>
      <c r="N35" s="22"/>
      <c r="O35" s="22"/>
    </row>
    <row r="36" spans="1:15">
      <c r="A36" t="s">
        <v>44</v>
      </c>
      <c r="B36" t="s">
        <v>17</v>
      </c>
      <c r="C36">
        <v>0</v>
      </c>
      <c r="D36" s="34">
        <v>17408.099999999999</v>
      </c>
      <c r="E36">
        <f t="shared" ref="E36:E82" si="0">LN(D36)</f>
        <v>9.7646908941244632</v>
      </c>
      <c r="F36" s="34">
        <v>7661.31</v>
      </c>
      <c r="G36">
        <f t="shared" ref="G36:G82" si="1">LN(F36)</f>
        <v>8.9439382663894413</v>
      </c>
      <c r="H36" s="34">
        <v>23644.1</v>
      </c>
      <c r="I36">
        <f t="shared" ref="I36:I82" si="2">LN(H36)</f>
        <v>10.070868891338124</v>
      </c>
      <c r="J36" s="22">
        <f t="shared" ref="J36:J82" si="3">G36-E36</f>
        <v>-0.82075262773502189</v>
      </c>
      <c r="K36" s="22"/>
      <c r="L36" s="22"/>
      <c r="M36" s="22">
        <f t="shared" ref="M36:M82" si="4">(I36-E36)/2</f>
        <v>0.15308899860683045</v>
      </c>
      <c r="N36" s="22"/>
      <c r="O36" s="22"/>
    </row>
    <row r="37" spans="1:15">
      <c r="A37" t="s">
        <v>45</v>
      </c>
      <c r="B37" t="s">
        <v>17</v>
      </c>
      <c r="C37">
        <v>0</v>
      </c>
      <c r="D37" s="34">
        <v>17581.8</v>
      </c>
      <c r="E37">
        <f t="shared" si="0"/>
        <v>9.7746195550762618</v>
      </c>
      <c r="F37" s="34">
        <v>7445.1</v>
      </c>
      <c r="G37">
        <f t="shared" si="1"/>
        <v>8.9153113768613483</v>
      </c>
      <c r="H37" s="34">
        <v>48935.199999999997</v>
      </c>
      <c r="I37">
        <f t="shared" si="2"/>
        <v>10.798252252905824</v>
      </c>
      <c r="J37" s="22">
        <f>G37-E37</f>
        <v>-0.85930817821491345</v>
      </c>
      <c r="K37" s="22"/>
      <c r="L37" s="22"/>
      <c r="M37" s="22">
        <f t="shared" si="4"/>
        <v>0.51181634891478112</v>
      </c>
      <c r="N37" s="22"/>
      <c r="O37" s="22"/>
    </row>
    <row r="38" spans="1:15">
      <c r="A38" t="s">
        <v>46</v>
      </c>
      <c r="B38" t="s">
        <v>17</v>
      </c>
      <c r="C38">
        <v>0.5</v>
      </c>
      <c r="D38" s="34">
        <v>18258.5</v>
      </c>
      <c r="E38">
        <f t="shared" si="0"/>
        <v>9.8123860040058357</v>
      </c>
      <c r="F38" s="34">
        <v>8703.43</v>
      </c>
      <c r="G38">
        <f t="shared" si="1"/>
        <v>9.0714724798189952</v>
      </c>
      <c r="H38" s="34">
        <v>40369.9</v>
      </c>
      <c r="I38">
        <f t="shared" si="2"/>
        <v>10.605839736756973</v>
      </c>
      <c r="J38" s="22">
        <f t="shared" si="3"/>
        <v>-0.74091352418684053</v>
      </c>
      <c r="K38" s="22"/>
      <c r="L38" s="22"/>
      <c r="M38" s="22">
        <f t="shared" si="4"/>
        <v>0.39672686637556875</v>
      </c>
      <c r="N38" s="22"/>
      <c r="O38" s="22"/>
    </row>
    <row r="39" spans="1:15">
      <c r="A39" t="s">
        <v>47</v>
      </c>
      <c r="B39" t="s">
        <v>17</v>
      </c>
      <c r="C39">
        <v>0.5</v>
      </c>
      <c r="D39" s="34">
        <v>18020.099999999999</v>
      </c>
      <c r="E39">
        <f t="shared" si="0"/>
        <v>9.799243080536499</v>
      </c>
      <c r="F39" s="34">
        <v>9373.7900000000009</v>
      </c>
      <c r="G39">
        <f t="shared" si="1"/>
        <v>9.1456727758421259</v>
      </c>
      <c r="H39" s="34">
        <v>47083.4</v>
      </c>
      <c r="I39">
        <f t="shared" si="2"/>
        <v>10.759675776268779</v>
      </c>
      <c r="J39" s="22">
        <f t="shared" si="3"/>
        <v>-0.65357030469437305</v>
      </c>
      <c r="K39" s="22"/>
      <c r="L39" s="22"/>
      <c r="M39" s="22">
        <f t="shared" si="4"/>
        <v>0.48021634786613987</v>
      </c>
      <c r="N39" s="22"/>
      <c r="O39" s="22"/>
    </row>
    <row r="40" spans="1:15">
      <c r="A40" t="s">
        <v>48</v>
      </c>
      <c r="B40" t="s">
        <v>17</v>
      </c>
      <c r="C40">
        <v>0.5</v>
      </c>
      <c r="D40" s="34">
        <v>17361.5</v>
      </c>
      <c r="E40">
        <f t="shared" si="0"/>
        <v>9.762010390011552</v>
      </c>
      <c r="F40" s="34">
        <v>7950.42</v>
      </c>
      <c r="G40">
        <f t="shared" si="1"/>
        <v>8.9809800364415917</v>
      </c>
      <c r="H40" s="34">
        <v>45891.6</v>
      </c>
      <c r="I40">
        <f t="shared" si="2"/>
        <v>10.734037372764949</v>
      </c>
      <c r="J40" s="22">
        <f t="shared" si="3"/>
        <v>-0.78103035356996031</v>
      </c>
      <c r="K40" s="22"/>
      <c r="L40" s="22"/>
      <c r="M40" s="22">
        <f t="shared" si="4"/>
        <v>0.48601349137669825</v>
      </c>
      <c r="N40" s="22"/>
      <c r="O40" s="22"/>
    </row>
    <row r="41" spans="1:15">
      <c r="A41" t="s">
        <v>49</v>
      </c>
      <c r="B41" t="s">
        <v>17</v>
      </c>
      <c r="C41">
        <v>1</v>
      </c>
      <c r="D41" s="34">
        <v>17487.5</v>
      </c>
      <c r="E41">
        <f t="shared" si="0"/>
        <v>9.7692416189737372</v>
      </c>
      <c r="F41" s="34">
        <v>4364.63</v>
      </c>
      <c r="G41">
        <f t="shared" si="1"/>
        <v>8.3812886995033828</v>
      </c>
      <c r="H41" s="34">
        <v>44791.1</v>
      </c>
      <c r="I41">
        <f t="shared" si="2"/>
        <v>10.709764737953137</v>
      </c>
      <c r="J41" s="22">
        <f t="shared" si="3"/>
        <v>-1.3879529194703544</v>
      </c>
      <c r="K41" s="22"/>
      <c r="L41" s="22"/>
      <c r="M41" s="22">
        <f t="shared" si="4"/>
        <v>0.47026155948969972</v>
      </c>
      <c r="N41" s="22"/>
      <c r="O41" s="22"/>
    </row>
    <row r="42" spans="1:15">
      <c r="A42" t="s">
        <v>50</v>
      </c>
      <c r="B42" t="s">
        <v>17</v>
      </c>
      <c r="C42">
        <v>1</v>
      </c>
      <c r="D42" s="34">
        <v>17116.099999999999</v>
      </c>
      <c r="E42">
        <f t="shared" si="0"/>
        <v>9.7477748200062031</v>
      </c>
      <c r="F42" s="34">
        <v>8659.0499999999993</v>
      </c>
      <c r="G42">
        <f t="shared" si="1"/>
        <v>9.066360295769968</v>
      </c>
      <c r="H42" s="34">
        <v>58237.599999999999</v>
      </c>
      <c r="I42">
        <f t="shared" si="2"/>
        <v>10.972286473230254</v>
      </c>
      <c r="J42" s="22">
        <f t="shared" si="3"/>
        <v>-0.68141452423623505</v>
      </c>
      <c r="K42" s="22"/>
      <c r="L42" s="22"/>
      <c r="M42" s="22">
        <f t="shared" si="4"/>
        <v>0.61225582661202527</v>
      </c>
      <c r="N42" s="22"/>
      <c r="O42" s="22"/>
    </row>
    <row r="43" spans="1:15">
      <c r="A43" t="s">
        <v>51</v>
      </c>
      <c r="B43" t="s">
        <v>17</v>
      </c>
      <c r="C43">
        <v>1</v>
      </c>
      <c r="D43" s="34">
        <v>16202.8</v>
      </c>
      <c r="E43">
        <f t="shared" si="0"/>
        <v>9.692939345791622</v>
      </c>
      <c r="F43" s="34">
        <v>7755.56</v>
      </c>
      <c r="G43">
        <f t="shared" si="1"/>
        <v>8.9561652844799831</v>
      </c>
      <c r="H43" s="34">
        <v>65081.3</v>
      </c>
      <c r="I43">
        <f t="shared" si="2"/>
        <v>11.083392536548342</v>
      </c>
      <c r="J43" s="22">
        <f t="shared" si="3"/>
        <v>-0.73677406131163892</v>
      </c>
      <c r="K43" s="22"/>
      <c r="L43" s="22"/>
      <c r="M43" s="22">
        <f t="shared" si="4"/>
        <v>0.69522659537835985</v>
      </c>
      <c r="N43" s="22"/>
      <c r="O43" s="22"/>
    </row>
    <row r="44" spans="1:15">
      <c r="A44" t="s">
        <v>52</v>
      </c>
      <c r="B44" t="s">
        <v>17</v>
      </c>
      <c r="C44">
        <v>5</v>
      </c>
      <c r="D44" s="34">
        <v>17056.7</v>
      </c>
      <c r="E44">
        <f t="shared" si="0"/>
        <v>9.7442983673991979</v>
      </c>
      <c r="F44" s="34">
        <v>8060.93</v>
      </c>
      <c r="G44">
        <f t="shared" si="1"/>
        <v>8.9947842134597664</v>
      </c>
      <c r="H44" s="34">
        <v>53933.1</v>
      </c>
      <c r="I44">
        <f t="shared" si="2"/>
        <v>10.895499668600259</v>
      </c>
      <c r="J44" s="22">
        <f t="shared" si="3"/>
        <v>-0.74951415393943144</v>
      </c>
      <c r="K44" s="22"/>
      <c r="L44" s="22"/>
      <c r="M44" s="22">
        <f t="shared" si="4"/>
        <v>0.57560065060053045</v>
      </c>
      <c r="N44" s="22"/>
      <c r="O44" s="22"/>
    </row>
    <row r="45" spans="1:15">
      <c r="A45" t="s">
        <v>53</v>
      </c>
      <c r="B45" t="s">
        <v>17</v>
      </c>
      <c r="C45">
        <v>5</v>
      </c>
      <c r="D45" s="34">
        <v>16662.8</v>
      </c>
      <c r="E45">
        <f t="shared" si="0"/>
        <v>9.7209339688260101</v>
      </c>
      <c r="F45" s="34">
        <v>7326.31</v>
      </c>
      <c r="G45">
        <f t="shared" si="1"/>
        <v>8.8992272574858191</v>
      </c>
      <c r="H45" s="34">
        <v>45529.3</v>
      </c>
      <c r="I45">
        <f t="shared" si="2"/>
        <v>10.726111353732273</v>
      </c>
      <c r="J45" s="22">
        <f t="shared" si="3"/>
        <v>-0.82170671134019102</v>
      </c>
      <c r="K45" s="22"/>
      <c r="L45" s="22"/>
      <c r="M45" s="22">
        <f t="shared" si="4"/>
        <v>0.50258869245313154</v>
      </c>
      <c r="N45" s="22"/>
      <c r="O45" s="22"/>
    </row>
    <row r="46" spans="1:15">
      <c r="A46" t="s">
        <v>54</v>
      </c>
      <c r="B46" t="s">
        <v>17</v>
      </c>
      <c r="C46">
        <v>5</v>
      </c>
      <c r="D46" s="34">
        <v>16449</v>
      </c>
      <c r="E46">
        <f t="shared" si="0"/>
        <v>9.7080199640721574</v>
      </c>
      <c r="F46" s="34">
        <v>7496.45</v>
      </c>
      <c r="G46">
        <f t="shared" si="1"/>
        <v>8.9221848541334836</v>
      </c>
      <c r="H46" s="34">
        <v>39879.1</v>
      </c>
      <c r="I46">
        <f t="shared" si="2"/>
        <v>10.59360765611801</v>
      </c>
      <c r="J46" s="22">
        <f t="shared" si="3"/>
        <v>-0.78583510993867378</v>
      </c>
      <c r="K46" s="22"/>
      <c r="L46" s="22"/>
      <c r="M46" s="22">
        <f t="shared" si="4"/>
        <v>0.44279384602292637</v>
      </c>
      <c r="N46" s="22"/>
      <c r="O46" s="22"/>
    </row>
    <row r="47" spans="1:15">
      <c r="A47" t="s">
        <v>55</v>
      </c>
      <c r="B47" t="s">
        <v>17</v>
      </c>
      <c r="C47">
        <v>10</v>
      </c>
      <c r="D47" s="34">
        <v>16447.099999999999</v>
      </c>
      <c r="E47">
        <f t="shared" si="0"/>
        <v>9.7079044488589794</v>
      </c>
      <c r="F47" s="34">
        <v>2829.17</v>
      </c>
      <c r="G47">
        <f t="shared" si="1"/>
        <v>7.9477386614013881</v>
      </c>
      <c r="H47" s="34">
        <v>45215.8</v>
      </c>
      <c r="I47">
        <f t="shared" si="2"/>
        <v>10.71920186226145</v>
      </c>
      <c r="J47" s="22">
        <f t="shared" si="3"/>
        <v>-1.7601657874575913</v>
      </c>
      <c r="K47" s="22"/>
      <c r="L47" s="22"/>
      <c r="M47" s="22">
        <f t="shared" si="4"/>
        <v>0.50564870670123518</v>
      </c>
      <c r="N47" s="22"/>
      <c r="O47" s="22"/>
    </row>
    <row r="48" spans="1:15">
      <c r="A48" t="s">
        <v>56</v>
      </c>
      <c r="B48" t="s">
        <v>17</v>
      </c>
      <c r="C48">
        <v>10</v>
      </c>
      <c r="D48" s="34">
        <v>17293.8</v>
      </c>
      <c r="E48">
        <f t="shared" si="0"/>
        <v>9.7581033347489825</v>
      </c>
      <c r="F48" s="34">
        <v>10537.3</v>
      </c>
      <c r="G48">
        <f t="shared" si="1"/>
        <v>9.2626766222960644</v>
      </c>
      <c r="H48" s="34">
        <v>62421.8</v>
      </c>
      <c r="I48">
        <f t="shared" si="2"/>
        <v>11.041669852320242</v>
      </c>
      <c r="J48" s="22">
        <f t="shared" si="3"/>
        <v>-0.49542671245291814</v>
      </c>
      <c r="K48" s="22"/>
      <c r="L48" s="22"/>
      <c r="M48" s="22">
        <f t="shared" si="4"/>
        <v>0.64178325878562958</v>
      </c>
      <c r="N48" s="22"/>
      <c r="O48" s="22"/>
    </row>
    <row r="49" spans="1:26">
      <c r="A49" t="s">
        <v>57</v>
      </c>
      <c r="B49" t="s">
        <v>17</v>
      </c>
      <c r="C49">
        <v>10</v>
      </c>
      <c r="D49" s="34">
        <v>15608.9</v>
      </c>
      <c r="E49">
        <f t="shared" si="0"/>
        <v>9.6555965433775732</v>
      </c>
      <c r="F49" s="34">
        <v>9643.91</v>
      </c>
      <c r="G49">
        <f t="shared" si="1"/>
        <v>9.1740819070302244</v>
      </c>
      <c r="H49" s="34">
        <v>59052.7</v>
      </c>
      <c r="I49">
        <f t="shared" si="2"/>
        <v>10.986185544542943</v>
      </c>
      <c r="J49" s="22">
        <f t="shared" si="3"/>
        <v>-0.48151463634734881</v>
      </c>
      <c r="K49" s="22"/>
      <c r="L49" s="22"/>
      <c r="M49" s="22">
        <f t="shared" si="4"/>
        <v>0.66529450058268491</v>
      </c>
      <c r="N49" s="22"/>
      <c r="O49" s="22"/>
    </row>
    <row r="50" spans="1:26">
      <c r="A50" t="s">
        <v>58</v>
      </c>
      <c r="B50" t="s">
        <v>17</v>
      </c>
      <c r="C50">
        <v>50</v>
      </c>
      <c r="D50" s="34">
        <v>16335.4</v>
      </c>
      <c r="E50">
        <f t="shared" si="0"/>
        <v>9.7010898110325758</v>
      </c>
      <c r="F50" s="34">
        <v>8328.5400000000009</v>
      </c>
      <c r="G50">
        <f t="shared" si="1"/>
        <v>9.0274434496912441</v>
      </c>
      <c r="H50" s="34">
        <v>51384.6</v>
      </c>
      <c r="I50">
        <f t="shared" si="2"/>
        <v>10.847093795656004</v>
      </c>
      <c r="J50" s="22">
        <f t="shared" si="3"/>
        <v>-0.67364636134133171</v>
      </c>
      <c r="K50" s="22"/>
      <c r="L50" s="22"/>
      <c r="M50" s="22">
        <f t="shared" si="4"/>
        <v>0.57300199231171423</v>
      </c>
      <c r="N50" s="22"/>
      <c r="O50" s="22"/>
    </row>
    <row r="51" spans="1:26">
      <c r="A51" t="s">
        <v>59</v>
      </c>
      <c r="B51" t="s">
        <v>17</v>
      </c>
      <c r="C51">
        <v>50</v>
      </c>
      <c r="D51" s="34">
        <v>16213.5</v>
      </c>
      <c r="E51">
        <f t="shared" si="0"/>
        <v>9.6935995075243682</v>
      </c>
      <c r="F51" s="34">
        <v>9260.16</v>
      </c>
      <c r="G51">
        <f t="shared" si="1"/>
        <v>9.1334766061086619</v>
      </c>
      <c r="H51" s="34">
        <v>60669.8</v>
      </c>
      <c r="I51">
        <f t="shared" si="2"/>
        <v>11.01320132440874</v>
      </c>
      <c r="J51" s="22">
        <f t="shared" si="3"/>
        <v>-0.56012290141570631</v>
      </c>
      <c r="K51" s="22"/>
      <c r="L51" s="22"/>
      <c r="M51" s="22">
        <f t="shared" si="4"/>
        <v>0.65980090844218608</v>
      </c>
      <c r="N51" s="22"/>
      <c r="O51" s="22"/>
      <c r="S51" s="30"/>
    </row>
    <row r="52" spans="1:26">
      <c r="A52" t="s">
        <v>60</v>
      </c>
      <c r="B52" t="s">
        <v>17</v>
      </c>
      <c r="C52">
        <v>50</v>
      </c>
      <c r="D52" s="34">
        <v>15031.4</v>
      </c>
      <c r="E52">
        <f t="shared" si="0"/>
        <v>9.6178966254483598</v>
      </c>
      <c r="F52" s="34">
        <v>7742.71</v>
      </c>
      <c r="G52">
        <f t="shared" si="1"/>
        <v>8.9545070345018143</v>
      </c>
      <c r="H52" s="34">
        <v>39044.1</v>
      </c>
      <c r="I52">
        <f t="shared" si="2"/>
        <v>10.572447055504567</v>
      </c>
      <c r="J52" s="22">
        <f t="shared" si="3"/>
        <v>-0.66338959094654548</v>
      </c>
      <c r="K52" s="22"/>
      <c r="L52" s="22"/>
      <c r="M52" s="22">
        <f t="shared" si="4"/>
        <v>0.47727521502810344</v>
      </c>
      <c r="N52" s="22"/>
      <c r="O52" s="22"/>
      <c r="T52" s="30"/>
    </row>
    <row r="53" spans="1:26">
      <c r="A53" t="s">
        <v>61</v>
      </c>
      <c r="B53" t="s">
        <v>17</v>
      </c>
      <c r="C53">
        <v>100</v>
      </c>
      <c r="D53" s="34">
        <v>15836.7</v>
      </c>
      <c r="E53">
        <f t="shared" si="0"/>
        <v>9.6700853103306805</v>
      </c>
      <c r="F53" s="34">
        <v>6986.74</v>
      </c>
      <c r="G53">
        <f t="shared" si="1"/>
        <v>8.85176934589499</v>
      </c>
      <c r="H53" s="34">
        <v>41351.599999999999</v>
      </c>
      <c r="I53">
        <f t="shared" si="2"/>
        <v>10.62986639377821</v>
      </c>
      <c r="J53" s="22">
        <f t="shared" si="3"/>
        <v>-0.81831596443569055</v>
      </c>
      <c r="K53" s="22"/>
      <c r="L53" s="22"/>
      <c r="M53" s="22">
        <f t="shared" si="4"/>
        <v>0.47989054172376466</v>
      </c>
      <c r="N53" s="22"/>
      <c r="O53" s="22"/>
      <c r="U53" s="30"/>
    </row>
    <row r="54" spans="1:26">
      <c r="A54" t="s">
        <v>62</v>
      </c>
      <c r="B54" t="s">
        <v>17</v>
      </c>
      <c r="C54">
        <v>100</v>
      </c>
      <c r="D54" s="34">
        <v>15607.4</v>
      </c>
      <c r="E54">
        <f t="shared" si="0"/>
        <v>9.6555004397393365</v>
      </c>
      <c r="F54" s="34">
        <v>6158.91</v>
      </c>
      <c r="G54">
        <f t="shared" si="1"/>
        <v>8.7256550928184637</v>
      </c>
      <c r="H54" s="34">
        <v>49800.5</v>
      </c>
      <c r="I54">
        <f t="shared" si="2"/>
        <v>10.815780303122985</v>
      </c>
      <c r="J54" s="22">
        <f t="shared" si="3"/>
        <v>-0.92984534692087273</v>
      </c>
      <c r="K54" s="22"/>
      <c r="L54" s="22"/>
      <c r="M54" s="22">
        <f t="shared" si="4"/>
        <v>0.5801399316918241</v>
      </c>
      <c r="N54" s="22"/>
      <c r="O54" s="22"/>
      <c r="W54" s="30"/>
    </row>
    <row r="55" spans="1:26">
      <c r="A55" t="s">
        <v>63</v>
      </c>
      <c r="B55" t="s">
        <v>17</v>
      </c>
      <c r="C55">
        <v>100</v>
      </c>
      <c r="D55" s="34">
        <v>15724.5</v>
      </c>
      <c r="E55">
        <f t="shared" si="0"/>
        <v>9.6629752845607371</v>
      </c>
      <c r="F55" s="34">
        <v>6952.44</v>
      </c>
      <c r="G55">
        <f t="shared" si="1"/>
        <v>8.8468479560816693</v>
      </c>
      <c r="H55" s="34">
        <v>67544.800000000003</v>
      </c>
      <c r="I55">
        <f t="shared" si="2"/>
        <v>11.120546360410428</v>
      </c>
      <c r="J55" s="22">
        <f t="shared" si="3"/>
        <v>-0.81612732847906777</v>
      </c>
      <c r="K55" s="22"/>
      <c r="L55" s="22"/>
      <c r="M55" s="22">
        <f t="shared" si="4"/>
        <v>0.72878553792484535</v>
      </c>
      <c r="N55" s="22"/>
      <c r="O55" s="22"/>
    </row>
    <row r="56" spans="1:26">
      <c r="A56" t="s">
        <v>64</v>
      </c>
      <c r="B56" t="s">
        <v>17</v>
      </c>
      <c r="C56">
        <v>500</v>
      </c>
      <c r="D56" s="34">
        <v>15902.5</v>
      </c>
      <c r="E56">
        <f t="shared" si="0"/>
        <v>9.6742316085529598</v>
      </c>
      <c r="F56" s="34">
        <v>8708.56</v>
      </c>
      <c r="G56">
        <f t="shared" si="1"/>
        <v>9.0720617289683947</v>
      </c>
      <c r="H56" s="34">
        <v>60857.8</v>
      </c>
      <c r="I56">
        <f t="shared" si="2"/>
        <v>11.01629527425996</v>
      </c>
      <c r="J56" s="22">
        <f t="shared" si="3"/>
        <v>-0.60216987958456514</v>
      </c>
      <c r="K56" s="22"/>
      <c r="L56" s="22"/>
      <c r="M56" s="22">
        <f t="shared" si="4"/>
        <v>0.6710318328535001</v>
      </c>
      <c r="N56" s="22"/>
      <c r="O56" s="22"/>
    </row>
    <row r="57" spans="1:26">
      <c r="A57" t="s">
        <v>65</v>
      </c>
      <c r="B57" t="s">
        <v>17</v>
      </c>
      <c r="C57">
        <v>500</v>
      </c>
      <c r="D57" s="34">
        <v>14984</v>
      </c>
      <c r="E57">
        <f t="shared" si="0"/>
        <v>9.6147382441239237</v>
      </c>
      <c r="F57" s="34">
        <v>7565.97</v>
      </c>
      <c r="G57">
        <f t="shared" si="1"/>
        <v>8.9314158400780563</v>
      </c>
      <c r="H57" s="34">
        <v>72720.600000000006</v>
      </c>
      <c r="I57">
        <f t="shared" si="2"/>
        <v>11.194379979642406</v>
      </c>
      <c r="J57" s="22">
        <f t="shared" si="3"/>
        <v>-0.68332240404586742</v>
      </c>
      <c r="K57" s="22"/>
      <c r="L57" s="22"/>
      <c r="M57" s="22">
        <f t="shared" si="4"/>
        <v>0.7898208677592411</v>
      </c>
      <c r="N57" s="22"/>
      <c r="O57" s="22"/>
      <c r="P57" t="s">
        <v>95</v>
      </c>
      <c r="S57" t="s">
        <v>96</v>
      </c>
    </row>
    <row r="58" spans="1:26">
      <c r="A58" t="s">
        <v>66</v>
      </c>
      <c r="B58" t="s">
        <v>17</v>
      </c>
      <c r="C58">
        <v>500</v>
      </c>
      <c r="D58" s="34">
        <v>14860</v>
      </c>
      <c r="E58">
        <f t="shared" si="0"/>
        <v>9.6064283182717496</v>
      </c>
      <c r="F58" s="34">
        <v>6155.33</v>
      </c>
      <c r="G58">
        <f t="shared" si="1"/>
        <v>8.7250736521285219</v>
      </c>
      <c r="H58" s="34">
        <v>42590.5</v>
      </c>
      <c r="I58">
        <f t="shared" si="2"/>
        <v>10.659386502693382</v>
      </c>
      <c r="J58" s="22">
        <f t="shared" si="3"/>
        <v>-0.88135466614322766</v>
      </c>
      <c r="K58" s="22"/>
      <c r="L58" s="22"/>
      <c r="M58" s="22">
        <f t="shared" si="4"/>
        <v>0.52647909221081601</v>
      </c>
      <c r="N58" s="22"/>
      <c r="O58" s="22"/>
      <c r="P58" t="s">
        <v>97</v>
      </c>
      <c r="Q58" t="s">
        <v>93</v>
      </c>
      <c r="R58" t="s">
        <v>94</v>
      </c>
      <c r="S58" t="s">
        <v>97</v>
      </c>
      <c r="T58" t="s">
        <v>93</v>
      </c>
      <c r="U58" t="s">
        <v>94</v>
      </c>
    </row>
    <row r="59" spans="1:26">
      <c r="A59" t="s">
        <v>67</v>
      </c>
      <c r="B59" t="s">
        <v>91</v>
      </c>
      <c r="C59">
        <v>0</v>
      </c>
      <c r="D59" s="34">
        <v>15187.5</v>
      </c>
      <c r="E59">
        <f t="shared" si="0"/>
        <v>9.6282280000829044</v>
      </c>
      <c r="F59" s="34">
        <v>24918.1</v>
      </c>
      <c r="G59">
        <f t="shared" si="1"/>
        <v>10.123349726013931</v>
      </c>
      <c r="H59" s="34">
        <v>160181</v>
      </c>
      <c r="I59">
        <f t="shared" si="2"/>
        <v>11.984059704834838</v>
      </c>
      <c r="J59" s="22">
        <f>G59-E59</f>
        <v>0.49512172593102655</v>
      </c>
      <c r="K59" s="22">
        <f>AVERAGE(J59:J61)</f>
        <v>0.47897834524134275</v>
      </c>
      <c r="L59" s="31">
        <f>STDEV(J59:J61)</f>
        <v>0.17889009571955639</v>
      </c>
      <c r="M59" s="22">
        <f>(I59-E59)/2</f>
        <v>1.1779158523759667</v>
      </c>
      <c r="N59" s="22">
        <f>AVERAGE(M59:M61)</f>
        <v>1.2575963107840689</v>
      </c>
      <c r="O59" s="31">
        <f>STDEV(M59:M61)</f>
        <v>7.3352256062188259E-2</v>
      </c>
      <c r="P59" s="22">
        <f>J59-J35</f>
        <v>1.2108078808863958</v>
      </c>
      <c r="Q59" s="22">
        <f>AVERAGE(P59:P61)</f>
        <v>1.2775606655431109</v>
      </c>
      <c r="R59" s="31">
        <f>STDEV(P59:P61)</f>
        <v>0.20590265644082878</v>
      </c>
      <c r="S59" s="22">
        <f>M59-M35</f>
        <v>0.91582828012178918</v>
      </c>
      <c r="T59" s="22">
        <f>AVERAGE(S59:S61)</f>
        <v>0.94859867085880578</v>
      </c>
      <c r="U59" s="31">
        <f>STDEV(S59:S61)</f>
        <v>0.20620213915269153</v>
      </c>
      <c r="V59" s="22"/>
      <c r="W59" s="31"/>
      <c r="X59" s="22"/>
      <c r="Y59" s="22"/>
      <c r="Z59" s="31"/>
    </row>
    <row r="60" spans="1:26">
      <c r="A60" t="s">
        <v>68</v>
      </c>
      <c r="B60" t="s">
        <v>91</v>
      </c>
      <c r="C60">
        <v>0</v>
      </c>
      <c r="D60" s="34">
        <v>15699.2</v>
      </c>
      <c r="E60">
        <f t="shared" si="0"/>
        <v>9.6613650346241151</v>
      </c>
      <c r="F60" s="34">
        <v>21034.7</v>
      </c>
      <c r="G60">
        <f t="shared" si="1"/>
        <v>9.9539287339785396</v>
      </c>
      <c r="H60" s="34">
        <v>221016</v>
      </c>
      <c r="I60">
        <f t="shared" si="2"/>
        <v>12.305990376069312</v>
      </c>
      <c r="J60" s="22">
        <f t="shared" si="3"/>
        <v>0.2925636993544245</v>
      </c>
      <c r="M60" s="22">
        <f t="shared" si="4"/>
        <v>1.3223126707225985</v>
      </c>
      <c r="P60" s="22">
        <f t="shared" ref="P60:P82" si="5">J60-J36</f>
        <v>1.1133163270894464</v>
      </c>
      <c r="S60" s="22">
        <f t="shared" ref="S60:S82" si="6">M60-M36</f>
        <v>1.1692236721157681</v>
      </c>
      <c r="X60" s="22"/>
    </row>
    <row r="61" spans="1:26">
      <c r="A61" t="s">
        <v>69</v>
      </c>
      <c r="B61" t="s">
        <v>91</v>
      </c>
      <c r="C61">
        <v>0</v>
      </c>
      <c r="D61" s="34">
        <v>14902.9</v>
      </c>
      <c r="E61">
        <f t="shared" si="0"/>
        <v>9.6093111038679027</v>
      </c>
      <c r="F61" s="34">
        <v>28525.7</v>
      </c>
      <c r="G61">
        <f t="shared" si="1"/>
        <v>10.25856071430648</v>
      </c>
      <c r="H61" s="34">
        <v>189934</v>
      </c>
      <c r="I61">
        <f t="shared" si="2"/>
        <v>12.154431922375185</v>
      </c>
      <c r="J61" s="22">
        <f t="shared" si="3"/>
        <v>0.64924961043857721</v>
      </c>
      <c r="K61" s="22"/>
      <c r="L61" s="31"/>
      <c r="M61" s="22">
        <f>(I61-E61)/2</f>
        <v>1.2725604092536411</v>
      </c>
      <c r="N61" s="22"/>
      <c r="O61" s="31"/>
      <c r="P61" s="22">
        <f>J61-J37</f>
        <v>1.5085577886534907</v>
      </c>
      <c r="Q61" s="22"/>
      <c r="R61" s="31"/>
      <c r="S61" s="22">
        <f>M61-M37</f>
        <v>0.76074406033886</v>
      </c>
      <c r="T61" s="22"/>
      <c r="U61" s="31"/>
      <c r="V61" s="22"/>
      <c r="W61" s="31"/>
      <c r="X61" s="22"/>
      <c r="Y61" s="22"/>
      <c r="Z61" s="31"/>
    </row>
    <row r="62" spans="1:26">
      <c r="A62" t="s">
        <v>70</v>
      </c>
      <c r="B62" t="s">
        <v>91</v>
      </c>
      <c r="C62">
        <v>0.5</v>
      </c>
      <c r="D62" s="34">
        <v>15382</v>
      </c>
      <c r="E62">
        <f t="shared" si="0"/>
        <v>9.6409532736169989</v>
      </c>
      <c r="F62" s="34">
        <v>22702.7</v>
      </c>
      <c r="G62">
        <f t="shared" si="1"/>
        <v>10.030239139127646</v>
      </c>
      <c r="H62" s="34">
        <v>215704</v>
      </c>
      <c r="I62">
        <f t="shared" si="2"/>
        <v>12.28166237647976</v>
      </c>
      <c r="J62" s="22">
        <f t="shared" si="3"/>
        <v>0.38928586551064726</v>
      </c>
      <c r="K62" s="22">
        <f>AVERAGE(J62:J64)</f>
        <v>0.75643580210649353</v>
      </c>
      <c r="L62" s="31">
        <f>STDEV(J62:J64)</f>
        <v>0.42089963065248776</v>
      </c>
      <c r="M62" s="22">
        <f>(I62-E62)/2</f>
        <v>1.3203545514313806</v>
      </c>
      <c r="N62" s="22">
        <f>AVERAGE(M62:M64)</f>
        <v>1.3303599515067572</v>
      </c>
      <c r="O62" s="31">
        <f>STDEV(M62:M64)</f>
        <v>8.7074823884210631E-2</v>
      </c>
      <c r="P62" s="22">
        <f t="shared" si="5"/>
        <v>1.1301993896974878</v>
      </c>
      <c r="Q62" s="22">
        <f>AVERAGE(P62:P64)</f>
        <v>1.4816071962568849</v>
      </c>
      <c r="R62" s="31">
        <f>STDEV(P62:P64)</f>
        <v>0.45594497735155948</v>
      </c>
      <c r="S62" s="22">
        <f t="shared" ref="S62:S82" si="7">M62-M38</f>
        <v>0.92362768505581183</v>
      </c>
      <c r="T62" s="22">
        <f>AVERAGE(S62:S64)</f>
        <v>0.8760410496339549</v>
      </c>
      <c r="U62" s="31">
        <f>STDEV(S62:S64)</f>
        <v>9.8569727939714191E-2</v>
      </c>
      <c r="V62" s="22"/>
      <c r="W62" s="31"/>
      <c r="X62" s="22"/>
      <c r="Y62" s="22"/>
      <c r="Z62" s="31"/>
    </row>
    <row r="63" spans="1:26">
      <c r="A63" t="s">
        <v>71</v>
      </c>
      <c r="B63" t="s">
        <v>91</v>
      </c>
      <c r="C63">
        <v>0.5</v>
      </c>
      <c r="D63" s="34">
        <v>14275.5</v>
      </c>
      <c r="E63">
        <f t="shared" si="0"/>
        <v>9.5663000601805077</v>
      </c>
      <c r="F63" s="34">
        <v>27737.1</v>
      </c>
      <c r="G63">
        <f t="shared" si="1"/>
        <v>10.230526146226547</v>
      </c>
      <c r="H63" s="34">
        <v>245318</v>
      </c>
      <c r="I63">
        <f t="shared" si="2"/>
        <v>12.410310607089697</v>
      </c>
      <c r="J63" s="22">
        <f t="shared" si="3"/>
        <v>0.66422608604603894</v>
      </c>
      <c r="M63" s="22">
        <f t="shared" si="4"/>
        <v>1.4220052734545945</v>
      </c>
      <c r="P63" s="22">
        <f t="shared" si="5"/>
        <v>1.317796390740412</v>
      </c>
      <c r="S63" s="22">
        <f t="shared" si="7"/>
        <v>0.94178892558845462</v>
      </c>
      <c r="X63" s="22"/>
    </row>
    <row r="64" spans="1:26">
      <c r="A64" t="s">
        <v>72</v>
      </c>
      <c r="B64" t="s">
        <v>91</v>
      </c>
      <c r="C64">
        <v>0.5</v>
      </c>
      <c r="D64" s="34">
        <v>13889.9</v>
      </c>
      <c r="E64">
        <f t="shared" si="0"/>
        <v>9.5389172362984276</v>
      </c>
      <c r="F64" s="34">
        <v>46850.3</v>
      </c>
      <c r="G64">
        <f t="shared" si="1"/>
        <v>10.754712691061222</v>
      </c>
      <c r="H64" s="34">
        <v>168781</v>
      </c>
      <c r="I64">
        <f t="shared" si="2"/>
        <v>12.03635729556702</v>
      </c>
      <c r="J64" s="22">
        <f t="shared" si="3"/>
        <v>1.2157954547627945</v>
      </c>
      <c r="K64" s="22"/>
      <c r="L64" s="31"/>
      <c r="M64" s="22">
        <f t="shared" si="4"/>
        <v>1.2487200296342964</v>
      </c>
      <c r="N64" s="22"/>
      <c r="O64" s="31"/>
      <c r="P64" s="22">
        <f t="shared" si="5"/>
        <v>1.9968258083327548</v>
      </c>
      <c r="Q64" s="22"/>
      <c r="R64" s="31"/>
      <c r="S64" s="22">
        <f t="shared" si="7"/>
        <v>0.76270653825759815</v>
      </c>
      <c r="T64" s="22"/>
      <c r="U64" s="31"/>
      <c r="V64" s="22"/>
      <c r="W64" s="31"/>
      <c r="X64" s="22"/>
      <c r="Y64" s="22"/>
      <c r="Z64" s="31"/>
    </row>
    <row r="65" spans="1:26">
      <c r="A65" t="s">
        <v>73</v>
      </c>
      <c r="B65" t="s">
        <v>91</v>
      </c>
      <c r="C65">
        <v>1</v>
      </c>
      <c r="D65" s="34">
        <v>14279.1</v>
      </c>
      <c r="E65">
        <f t="shared" si="0"/>
        <v>9.5665522086973187</v>
      </c>
      <c r="F65" s="34">
        <v>23169.7</v>
      </c>
      <c r="G65">
        <f t="shared" si="1"/>
        <v>10.0506006695653</v>
      </c>
      <c r="H65" s="34">
        <v>193458</v>
      </c>
      <c r="I65">
        <f t="shared" si="2"/>
        <v>12.172815713628722</v>
      </c>
      <c r="J65" s="22">
        <f t="shared" si="3"/>
        <v>0.48404846086798159</v>
      </c>
      <c r="K65" s="22">
        <f>AVERAGE(J65:J67)</f>
        <v>0.90255465034695759</v>
      </c>
      <c r="L65" s="31">
        <f>STDEV(J65:J67)</f>
        <v>0.3722724012381568</v>
      </c>
      <c r="M65" s="22">
        <f t="shared" si="4"/>
        <v>1.3031317524657018</v>
      </c>
      <c r="N65" s="22">
        <f>AVERAGE(M65:M67)</f>
        <v>1.2371230674008185</v>
      </c>
      <c r="O65" s="31">
        <f>STDEV(M65:M67)</f>
        <v>5.7628204033866745E-2</v>
      </c>
      <c r="P65" s="22">
        <f t="shared" si="5"/>
        <v>1.872001380338336</v>
      </c>
      <c r="Q65" s="22">
        <f>AVERAGE(P65:P67)</f>
        <v>1.8379351520197005</v>
      </c>
      <c r="R65" s="31">
        <f>STDEV(P65:P67)</f>
        <v>0.11648458772172963</v>
      </c>
      <c r="S65" s="22">
        <f t="shared" si="7"/>
        <v>0.83287019297600207</v>
      </c>
      <c r="T65" s="22">
        <f>AVERAGE(S65:S67)</f>
        <v>0.64454174024079014</v>
      </c>
      <c r="U65" s="31">
        <f>STDEV(S65:S67)</f>
        <v>0.17023449217665809</v>
      </c>
      <c r="V65" s="22"/>
      <c r="W65" s="31"/>
      <c r="X65" s="22"/>
      <c r="Y65" s="22"/>
      <c r="Z65" s="31"/>
    </row>
    <row r="66" spans="1:26">
      <c r="A66" t="s">
        <v>74</v>
      </c>
      <c r="B66" t="s">
        <v>91</v>
      </c>
      <c r="C66">
        <v>1</v>
      </c>
      <c r="D66" s="34">
        <v>14013.8</v>
      </c>
      <c r="E66">
        <f t="shared" si="0"/>
        <v>9.547797837385799</v>
      </c>
      <c r="F66" s="34">
        <v>39128.199999999997</v>
      </c>
      <c r="G66">
        <f t="shared" si="1"/>
        <v>10.574598713635286</v>
      </c>
      <c r="H66" s="34">
        <v>158042</v>
      </c>
      <c r="I66">
        <f t="shared" si="2"/>
        <v>11.970616099469298</v>
      </c>
      <c r="J66" s="22">
        <f t="shared" si="3"/>
        <v>1.0268008762494869</v>
      </c>
      <c r="M66" s="22">
        <f t="shared" si="4"/>
        <v>1.2114091310417496</v>
      </c>
      <c r="P66" s="22">
        <f t="shared" si="5"/>
        <v>1.708215400485722</v>
      </c>
      <c r="S66" s="22">
        <f t="shared" si="7"/>
        <v>0.59915330442972436</v>
      </c>
      <c r="X66" s="22"/>
    </row>
    <row r="67" spans="1:26">
      <c r="A67" t="s">
        <v>75</v>
      </c>
      <c r="B67" t="s">
        <v>91</v>
      </c>
      <c r="C67">
        <v>1</v>
      </c>
      <c r="D67" s="34">
        <v>14250</v>
      </c>
      <c r="E67">
        <f t="shared" si="0"/>
        <v>9.5645121856967972</v>
      </c>
      <c r="F67" s="34">
        <v>47161.2</v>
      </c>
      <c r="G67">
        <f t="shared" si="1"/>
        <v>10.761326799620202</v>
      </c>
      <c r="H67" s="34">
        <v>156087</v>
      </c>
      <c r="I67">
        <f t="shared" si="2"/>
        <v>11.958168823086805</v>
      </c>
      <c r="J67" s="22">
        <f t="shared" si="3"/>
        <v>1.1968146139234044</v>
      </c>
      <c r="K67" s="22"/>
      <c r="L67" s="31"/>
      <c r="M67" s="22">
        <f t="shared" si="4"/>
        <v>1.1968283186950037</v>
      </c>
      <c r="N67" s="22"/>
      <c r="O67" s="31"/>
      <c r="P67" s="22">
        <f t="shared" si="5"/>
        <v>1.9335886752350433</v>
      </c>
      <c r="Q67" s="22"/>
      <c r="R67" s="31"/>
      <c r="S67" s="22">
        <f t="shared" si="7"/>
        <v>0.50160172331664388</v>
      </c>
      <c r="T67" s="22"/>
      <c r="U67" s="31"/>
      <c r="V67" s="22"/>
      <c r="W67" s="31"/>
      <c r="X67" s="22"/>
      <c r="Y67" s="22"/>
      <c r="Z67" s="31"/>
    </row>
    <row r="68" spans="1:26">
      <c r="A68" t="s">
        <v>76</v>
      </c>
      <c r="B68" t="s">
        <v>91</v>
      </c>
      <c r="C68">
        <v>5</v>
      </c>
      <c r="D68" s="34">
        <v>13568.2</v>
      </c>
      <c r="E68">
        <f t="shared" si="0"/>
        <v>9.5154840984890807</v>
      </c>
      <c r="F68" s="34">
        <v>37596</v>
      </c>
      <c r="G68">
        <f t="shared" si="1"/>
        <v>10.534652940740193</v>
      </c>
      <c r="H68" s="34">
        <v>168734</v>
      </c>
      <c r="I68">
        <f t="shared" si="2"/>
        <v>12.036078789424753</v>
      </c>
      <c r="J68" s="22">
        <f t="shared" si="3"/>
        <v>1.019168842251112</v>
      </c>
      <c r="K68" s="22">
        <f>AVERAGE(J68:J70)</f>
        <v>1.0503944855559091</v>
      </c>
      <c r="L68" s="31">
        <f>STDEV(J68:J70)</f>
        <v>7.5296857590059316E-2</v>
      </c>
      <c r="M68" s="22">
        <f t="shared" si="4"/>
        <v>1.2602973454678361</v>
      </c>
      <c r="N68" s="22">
        <f>AVERAGE(M68:M70)</f>
        <v>1.1690126799836247</v>
      </c>
      <c r="O68" s="31">
        <f>STDEV(M68:M70)</f>
        <v>8.0092092842934559E-2</v>
      </c>
      <c r="P68" s="22">
        <f t="shared" si="5"/>
        <v>1.7686829961905435</v>
      </c>
      <c r="Q68" s="22">
        <f>AVERAGE(P68:P70)</f>
        <v>1.8360798106286744</v>
      </c>
      <c r="R68" s="31">
        <f>STDEV(P68:P70)</f>
        <v>7.839618221331697E-2</v>
      </c>
      <c r="S68" s="22">
        <f t="shared" si="7"/>
        <v>0.68469669486730567</v>
      </c>
      <c r="T68" s="22">
        <f>AVERAGE(S68:S70)</f>
        <v>0.66201828362476201</v>
      </c>
      <c r="U68" s="31">
        <f>STDEV(S68:S70)</f>
        <v>2.6007872978939667E-2</v>
      </c>
      <c r="V68" s="22"/>
      <c r="W68" s="31"/>
      <c r="X68" s="22"/>
      <c r="Y68" s="22"/>
      <c r="Z68" s="31"/>
    </row>
    <row r="69" spans="1:26">
      <c r="A69" t="s">
        <v>77</v>
      </c>
      <c r="B69" t="s">
        <v>91</v>
      </c>
      <c r="C69">
        <v>5</v>
      </c>
      <c r="D69" s="34">
        <v>14492.5</v>
      </c>
      <c r="E69">
        <f t="shared" si="0"/>
        <v>9.5813865532138873</v>
      </c>
      <c r="F69" s="34">
        <v>39227</v>
      </c>
      <c r="G69">
        <f t="shared" si="1"/>
        <v>10.577120564191771</v>
      </c>
      <c r="H69" s="34">
        <v>140621</v>
      </c>
      <c r="I69">
        <f t="shared" si="2"/>
        <v>11.853823607091826</v>
      </c>
      <c r="J69" s="22">
        <f t="shared" si="3"/>
        <v>0.99573401097788405</v>
      </c>
      <c r="M69" s="22">
        <f t="shared" si="4"/>
        <v>1.1362185269389693</v>
      </c>
      <c r="P69" s="22">
        <f t="shared" si="5"/>
        <v>1.8174407223180751</v>
      </c>
      <c r="S69" s="22">
        <f t="shared" si="7"/>
        <v>0.63362983448583776</v>
      </c>
      <c r="X69" s="22"/>
    </row>
    <row r="70" spans="1:26">
      <c r="A70" t="s">
        <v>78</v>
      </c>
      <c r="B70" t="s">
        <v>91</v>
      </c>
      <c r="C70">
        <v>5</v>
      </c>
      <c r="D70" s="34">
        <v>13561.1</v>
      </c>
      <c r="E70">
        <f t="shared" si="0"/>
        <v>9.5149606791482135</v>
      </c>
      <c r="F70" s="34">
        <v>42245</v>
      </c>
      <c r="G70">
        <f t="shared" si="1"/>
        <v>10.651241282586945</v>
      </c>
      <c r="H70" s="34">
        <v>124992</v>
      </c>
      <c r="I70">
        <f t="shared" si="2"/>
        <v>11.736005014236351</v>
      </c>
      <c r="J70" s="22">
        <f t="shared" si="3"/>
        <v>1.1362806034387312</v>
      </c>
      <c r="K70" s="22"/>
      <c r="L70" s="31"/>
      <c r="M70" s="22">
        <f t="shared" si="4"/>
        <v>1.1105221675440689</v>
      </c>
      <c r="N70" s="22"/>
      <c r="O70" s="31"/>
      <c r="P70" s="22">
        <f t="shared" si="5"/>
        <v>1.9221157133774049</v>
      </c>
      <c r="Q70" s="22"/>
      <c r="R70" s="31"/>
      <c r="S70" s="22">
        <f t="shared" si="7"/>
        <v>0.66772832152114248</v>
      </c>
      <c r="T70" s="22"/>
      <c r="U70" s="31"/>
      <c r="V70" s="22"/>
      <c r="W70" s="31"/>
      <c r="X70" s="22"/>
      <c r="Y70" s="22"/>
      <c r="Z70" s="31"/>
    </row>
    <row r="71" spans="1:26">
      <c r="A71" t="s">
        <v>79</v>
      </c>
      <c r="B71" t="s">
        <v>91</v>
      </c>
      <c r="C71">
        <v>10</v>
      </c>
      <c r="D71" s="34">
        <v>14360</v>
      </c>
      <c r="E71">
        <f t="shared" si="0"/>
        <v>9.5722018426022153</v>
      </c>
      <c r="F71" s="34">
        <v>26059.200000000001</v>
      </c>
      <c r="G71">
        <f t="shared" si="1"/>
        <v>10.168126151819296</v>
      </c>
      <c r="H71" s="34">
        <v>187231</v>
      </c>
      <c r="I71">
        <f t="shared" si="2"/>
        <v>12.140098427606343</v>
      </c>
      <c r="J71" s="22">
        <f t="shared" si="3"/>
        <v>0.59592430921708051</v>
      </c>
      <c r="K71" s="22">
        <f>AVERAGE(J71:J73)</f>
        <v>0.94460892387185602</v>
      </c>
      <c r="L71" s="31">
        <f>STDEV(J71:J73)</f>
        <v>0.30647130116424665</v>
      </c>
      <c r="M71" s="22">
        <f t="shared" si="4"/>
        <v>1.283948292502064</v>
      </c>
      <c r="N71" s="22">
        <f>AVERAGE(M71:M73)</f>
        <v>1.2422622835297472</v>
      </c>
      <c r="O71" s="31">
        <f>STDEV(M71:M73)</f>
        <v>4.6084022990405774E-2</v>
      </c>
      <c r="P71" s="22">
        <f t="shared" si="5"/>
        <v>2.3560900966746718</v>
      </c>
      <c r="Q71" s="22">
        <f>AVERAGE(P71:P73)</f>
        <v>1.8569779692911421</v>
      </c>
      <c r="R71" s="31">
        <f>STDEV(P71:P73)</f>
        <v>0.4346192870606404</v>
      </c>
      <c r="S71" s="22">
        <f t="shared" si="7"/>
        <v>0.77829958580082881</v>
      </c>
      <c r="T71" s="22">
        <f>AVERAGE(S71:S73)</f>
        <v>0.63802012817323062</v>
      </c>
      <c r="U71" s="31">
        <f>STDEV(S71:S73)</f>
        <v>0.12802666125336923</v>
      </c>
      <c r="V71" s="22"/>
      <c r="W71" s="31"/>
      <c r="X71" s="22"/>
      <c r="Y71" s="22"/>
      <c r="Z71" s="31"/>
    </row>
    <row r="72" spans="1:26">
      <c r="A72" t="s">
        <v>80</v>
      </c>
      <c r="B72" t="s">
        <v>91</v>
      </c>
      <c r="C72">
        <v>10</v>
      </c>
      <c r="D72" s="34">
        <v>14607</v>
      </c>
      <c r="E72">
        <f t="shared" si="0"/>
        <v>9.5892561448508111</v>
      </c>
      <c r="F72" s="34">
        <v>42441.1</v>
      </c>
      <c r="G72">
        <f t="shared" si="1"/>
        <v>10.655872511336421</v>
      </c>
      <c r="H72" s="34">
        <v>177972</v>
      </c>
      <c r="I72">
        <f t="shared" si="2"/>
        <v>12.089381513529963</v>
      </c>
      <c r="J72" s="22">
        <f t="shared" si="3"/>
        <v>1.0666163664856096</v>
      </c>
      <c r="M72" s="22">
        <f t="shared" si="4"/>
        <v>1.2500626843395759</v>
      </c>
      <c r="P72" s="22">
        <f t="shared" si="5"/>
        <v>1.5620430789385278</v>
      </c>
      <c r="S72" s="22">
        <f t="shared" si="7"/>
        <v>0.60827942555394632</v>
      </c>
      <c r="X72" s="22"/>
    </row>
    <row r="73" spans="1:26">
      <c r="A73" t="s">
        <v>81</v>
      </c>
      <c r="B73" t="s">
        <v>91</v>
      </c>
      <c r="C73">
        <v>10</v>
      </c>
      <c r="D73" s="34">
        <v>13392.2</v>
      </c>
      <c r="E73">
        <f t="shared" si="0"/>
        <v>9.5024277269068698</v>
      </c>
      <c r="F73" s="34">
        <v>43205.1</v>
      </c>
      <c r="G73">
        <f t="shared" si="1"/>
        <v>10.673713822819748</v>
      </c>
      <c r="H73" s="34">
        <v>145507</v>
      </c>
      <c r="I73">
        <f t="shared" si="2"/>
        <v>11.887979474402073</v>
      </c>
      <c r="J73" s="22">
        <f t="shared" si="3"/>
        <v>1.1712860959128779</v>
      </c>
      <c r="K73" s="22"/>
      <c r="L73" s="31"/>
      <c r="M73" s="22">
        <f t="shared" si="4"/>
        <v>1.1927758737476015</v>
      </c>
      <c r="N73" s="22"/>
      <c r="O73" s="31"/>
      <c r="P73" s="22">
        <f t="shared" si="5"/>
        <v>1.6528007322602267</v>
      </c>
      <c r="Q73" s="22"/>
      <c r="R73" s="31"/>
      <c r="S73" s="22">
        <f t="shared" si="7"/>
        <v>0.52748137316491661</v>
      </c>
      <c r="T73" s="22"/>
      <c r="U73" s="31"/>
      <c r="V73" s="22"/>
      <c r="W73" s="31"/>
      <c r="X73" s="22"/>
      <c r="Y73" s="22"/>
      <c r="Z73" s="31"/>
    </row>
    <row r="74" spans="1:26">
      <c r="A74" t="s">
        <v>82</v>
      </c>
      <c r="B74" t="s">
        <v>91</v>
      </c>
      <c r="C74">
        <v>50</v>
      </c>
      <c r="D74" s="34">
        <v>14269.3</v>
      </c>
      <c r="E74">
        <f t="shared" si="0"/>
        <v>9.5658656553083414</v>
      </c>
      <c r="F74" s="34">
        <v>37869.199999999997</v>
      </c>
      <c r="G74">
        <f t="shared" si="1"/>
        <v>10.54189339577173</v>
      </c>
      <c r="H74" s="34">
        <v>160249</v>
      </c>
      <c r="I74">
        <f t="shared" si="2"/>
        <v>11.984484134513837</v>
      </c>
      <c r="J74" s="22">
        <f t="shared" si="3"/>
        <v>0.97602774046338858</v>
      </c>
      <c r="K74" s="22">
        <f>AVERAGE(J74:J76)</f>
        <v>1.0484116509239847</v>
      </c>
      <c r="L74" s="31">
        <f>STDEV(J74:J76)</f>
        <v>0.10272232798605233</v>
      </c>
      <c r="M74" s="22">
        <f t="shared" si="4"/>
        <v>1.2093092396027476</v>
      </c>
      <c r="N74" s="22">
        <f>AVERAGE(M74:M76)</f>
        <v>1.2334783159119276</v>
      </c>
      <c r="O74" s="31">
        <f>STDEV(M74:M76)</f>
        <v>2.945172380873206E-2</v>
      </c>
      <c r="P74" s="22">
        <f t="shared" si="5"/>
        <v>1.6496741018047203</v>
      </c>
      <c r="Q74" s="22">
        <f>AVERAGE(P74:P76)</f>
        <v>1.6807979354918459</v>
      </c>
      <c r="R74" s="31">
        <f>STDEV(P74:P76)</f>
        <v>0.13571446081546701</v>
      </c>
      <c r="S74" s="22">
        <f t="shared" si="7"/>
        <v>0.63630724729103338</v>
      </c>
      <c r="T74" s="22">
        <f>AVERAGE(S74:S76)</f>
        <v>0.66345227731792633</v>
      </c>
      <c r="U74" s="31">
        <f>STDEV(S74:S76)</f>
        <v>7.4357309620374623E-2</v>
      </c>
      <c r="V74" s="22"/>
      <c r="W74" s="31"/>
      <c r="X74" s="22"/>
      <c r="Y74" s="22"/>
      <c r="Z74" s="31"/>
    </row>
    <row r="75" spans="1:26">
      <c r="A75" t="s">
        <v>83</v>
      </c>
      <c r="B75" t="s">
        <v>91</v>
      </c>
      <c r="C75">
        <v>50</v>
      </c>
      <c r="D75" s="34">
        <v>13808.8</v>
      </c>
      <c r="E75">
        <f t="shared" si="0"/>
        <v>9.5330613490724794</v>
      </c>
      <c r="F75" s="34">
        <v>37657.5</v>
      </c>
      <c r="G75">
        <f t="shared" si="1"/>
        <v>10.53628741657697</v>
      </c>
      <c r="H75" s="34">
        <v>173794</v>
      </c>
      <c r="I75">
        <f t="shared" si="2"/>
        <v>12.06562596877793</v>
      </c>
      <c r="J75" s="22">
        <f t="shared" si="3"/>
        <v>1.0032260675044906</v>
      </c>
      <c r="M75" s="22">
        <f t="shared" si="4"/>
        <v>1.2662823098527252</v>
      </c>
      <c r="P75" s="22">
        <f t="shared" si="5"/>
        <v>1.5633489689201969</v>
      </c>
      <c r="S75" s="22">
        <f t="shared" si="7"/>
        <v>0.60648140141053908</v>
      </c>
      <c r="X75" s="22"/>
    </row>
    <row r="76" spans="1:26">
      <c r="A76" t="s">
        <v>84</v>
      </c>
      <c r="B76" t="s">
        <v>91</v>
      </c>
      <c r="C76">
        <v>50</v>
      </c>
      <c r="D76" s="34">
        <v>13717.9</v>
      </c>
      <c r="E76">
        <f t="shared" si="0"/>
        <v>9.5264568283403221</v>
      </c>
      <c r="F76" s="34">
        <v>44021.7</v>
      </c>
      <c r="G76">
        <f t="shared" si="1"/>
        <v>10.692437973144397</v>
      </c>
      <c r="H76" s="34">
        <v>158918</v>
      </c>
      <c r="I76">
        <f t="shared" si="2"/>
        <v>11.976143624900942</v>
      </c>
      <c r="J76" s="22">
        <f t="shared" si="3"/>
        <v>1.1659811448040749</v>
      </c>
      <c r="K76" s="22"/>
      <c r="L76" s="31"/>
      <c r="M76" s="22">
        <f t="shared" si="4"/>
        <v>1.22484339828031</v>
      </c>
      <c r="N76" s="22"/>
      <c r="O76" s="31"/>
      <c r="P76" s="22">
        <f t="shared" si="5"/>
        <v>1.8293707357506204</v>
      </c>
      <c r="Q76" s="22"/>
      <c r="R76" s="31"/>
      <c r="S76" s="22">
        <f t="shared" si="7"/>
        <v>0.74756818325220653</v>
      </c>
      <c r="T76" s="22"/>
      <c r="U76" s="31"/>
      <c r="V76" s="22"/>
      <c r="W76" s="31"/>
      <c r="X76" s="22"/>
      <c r="Y76" s="22"/>
      <c r="Z76" s="31"/>
    </row>
    <row r="77" spans="1:26">
      <c r="A77" t="s">
        <v>85</v>
      </c>
      <c r="B77" t="s">
        <v>91</v>
      </c>
      <c r="C77">
        <v>100</v>
      </c>
      <c r="D77" s="34">
        <v>13337.4</v>
      </c>
      <c r="E77">
        <f t="shared" si="0"/>
        <v>9.4983273979249194</v>
      </c>
      <c r="F77" s="34">
        <v>18442.099999999999</v>
      </c>
      <c r="G77">
        <f t="shared" si="1"/>
        <v>9.822391373489765</v>
      </c>
      <c r="H77" s="34">
        <v>192473</v>
      </c>
      <c r="I77">
        <f t="shared" si="2"/>
        <v>12.167711163132399</v>
      </c>
      <c r="J77" s="22">
        <f t="shared" si="3"/>
        <v>0.32406397556484556</v>
      </c>
      <c r="K77" s="22">
        <f>AVERAGE(J77:J79)</f>
        <v>0.64815694802670676</v>
      </c>
      <c r="L77" s="31">
        <f>STDEV(J77:J79)</f>
        <v>0.39382053669610084</v>
      </c>
      <c r="M77" s="22">
        <f t="shared" si="4"/>
        <v>1.3346918826037397</v>
      </c>
      <c r="N77" s="22">
        <f>AVERAGE(M77:M79)</f>
        <v>1.3191710490077349</v>
      </c>
      <c r="O77" s="31">
        <f>STDEV(M77:M79)</f>
        <v>4.2323422902838977E-2</v>
      </c>
      <c r="P77" s="22">
        <f t="shared" si="5"/>
        <v>1.1423799400005361</v>
      </c>
      <c r="Q77" s="22">
        <f>AVERAGE(P77:P79)</f>
        <v>1.5029198279719171</v>
      </c>
      <c r="R77" s="31">
        <f>STDEV(P77:P79)</f>
        <v>0.45657137836103073</v>
      </c>
      <c r="S77" s="22">
        <f t="shared" si="7"/>
        <v>0.85480134087997506</v>
      </c>
      <c r="T77" s="22">
        <f>AVERAGE(S77:S79)</f>
        <v>0.72289904522759019</v>
      </c>
      <c r="U77" s="31">
        <f>STDEV(S77:S79)</f>
        <v>0.16170537347757991</v>
      </c>
      <c r="V77" s="22"/>
      <c r="W77" s="31"/>
      <c r="X77" s="22"/>
      <c r="Y77" s="22"/>
      <c r="Z77" s="31"/>
    </row>
    <row r="78" spans="1:26">
      <c r="A78" t="s">
        <v>86</v>
      </c>
      <c r="B78" t="s">
        <v>91</v>
      </c>
      <c r="C78">
        <v>100</v>
      </c>
      <c r="D78" s="34">
        <v>13899.9</v>
      </c>
      <c r="E78">
        <f t="shared" si="0"/>
        <v>9.5396369248483008</v>
      </c>
      <c r="F78" s="34">
        <v>41196</v>
      </c>
      <c r="G78">
        <f t="shared" si="1"/>
        <v>10.626096443245693</v>
      </c>
      <c r="H78" s="34">
        <v>207466</v>
      </c>
      <c r="I78">
        <f t="shared" si="2"/>
        <v>12.242722749805438</v>
      </c>
      <c r="J78" s="22">
        <f t="shared" si="3"/>
        <v>1.0864595183973922</v>
      </c>
      <c r="M78" s="22">
        <f t="shared" si="4"/>
        <v>1.3515429124785685</v>
      </c>
      <c r="P78" s="22">
        <f t="shared" si="5"/>
        <v>2.0163048653182649</v>
      </c>
      <c r="S78" s="22">
        <f t="shared" si="7"/>
        <v>0.77140298078674441</v>
      </c>
      <c r="X78" s="22"/>
    </row>
    <row r="79" spans="1:26">
      <c r="A79" t="s">
        <v>87</v>
      </c>
      <c r="B79" t="s">
        <v>91</v>
      </c>
      <c r="C79">
        <v>100</v>
      </c>
      <c r="D79" s="34">
        <v>12733.9</v>
      </c>
      <c r="E79">
        <f t="shared" si="0"/>
        <v>9.4520230075541463</v>
      </c>
      <c r="F79" s="34">
        <v>21719.599999999999</v>
      </c>
      <c r="G79">
        <f t="shared" si="1"/>
        <v>9.9859703576720289</v>
      </c>
      <c r="H79" s="34">
        <v>161875</v>
      </c>
      <c r="I79">
        <f t="shared" si="2"/>
        <v>11.994579711435939</v>
      </c>
      <c r="J79" s="22">
        <f t="shared" si="3"/>
        <v>0.53394735011788264</v>
      </c>
      <c r="K79" s="22"/>
      <c r="L79" s="31"/>
      <c r="M79" s="22">
        <f t="shared" si="4"/>
        <v>1.2712783519408966</v>
      </c>
      <c r="N79" s="22"/>
      <c r="O79" s="31"/>
      <c r="P79" s="22">
        <f t="shared" si="5"/>
        <v>1.3500746785969504</v>
      </c>
      <c r="Q79" s="22"/>
      <c r="R79" s="31"/>
      <c r="S79" s="22">
        <f t="shared" si="7"/>
        <v>0.54249281401605121</v>
      </c>
      <c r="T79" s="22"/>
      <c r="U79" s="31"/>
      <c r="V79" s="22"/>
      <c r="W79" s="31"/>
      <c r="X79" s="22"/>
      <c r="Y79" s="22"/>
      <c r="Z79" s="31"/>
    </row>
    <row r="80" spans="1:26">
      <c r="A80" t="s">
        <v>88</v>
      </c>
      <c r="B80" t="s">
        <v>91</v>
      </c>
      <c r="C80">
        <v>500</v>
      </c>
      <c r="D80" s="34">
        <v>13297.8</v>
      </c>
      <c r="E80">
        <f t="shared" si="0"/>
        <v>9.4953538869936835</v>
      </c>
      <c r="F80" s="34">
        <v>36939.1</v>
      </c>
      <c r="G80">
        <f t="shared" si="1"/>
        <v>10.517025889623184</v>
      </c>
      <c r="H80" s="34">
        <v>188051</v>
      </c>
      <c r="I80">
        <f t="shared" si="2"/>
        <v>12.144468481618988</v>
      </c>
      <c r="J80" s="22">
        <f t="shared" si="3"/>
        <v>1.0216720026295008</v>
      </c>
      <c r="K80" s="22">
        <f>AVERAGE(J80:J82)</f>
        <v>1.0336919786287535</v>
      </c>
      <c r="L80" s="31">
        <f>STDEV(J80:J82)</f>
        <v>0.14657940703900937</v>
      </c>
      <c r="M80" s="22">
        <f t="shared" si="4"/>
        <v>1.3245572973126523</v>
      </c>
      <c r="N80" s="22">
        <f>AVERAGE(M80:M82)</f>
        <v>1.2847563770605384</v>
      </c>
      <c r="O80" s="31">
        <f>STDEV(M80:M82)</f>
        <v>3.5390012839422356E-2</v>
      </c>
      <c r="P80" s="22">
        <f t="shared" si="5"/>
        <v>1.6238418822140659</v>
      </c>
      <c r="Q80" s="22">
        <f>AVERAGE(P80:P82)</f>
        <v>1.7559742952199737</v>
      </c>
      <c r="R80" s="31">
        <f>STDEV(P80:P82)</f>
        <v>0.2706099563635922</v>
      </c>
      <c r="S80" s="22">
        <f t="shared" si="7"/>
        <v>0.65352546445915216</v>
      </c>
      <c r="T80" s="22">
        <f>AVERAGE(S80:S82)</f>
        <v>0.62231244611935266</v>
      </c>
      <c r="U80" s="31">
        <f>STDEV(S80:S82)</f>
        <v>0.12656815011866798</v>
      </c>
      <c r="V80" s="22"/>
      <c r="W80" s="31"/>
      <c r="X80" s="22"/>
      <c r="Y80" s="22"/>
      <c r="Z80" s="31"/>
    </row>
    <row r="81" spans="1:24">
      <c r="A81" t="s">
        <v>89</v>
      </c>
      <c r="B81" t="s">
        <v>91</v>
      </c>
      <c r="C81">
        <v>500</v>
      </c>
      <c r="D81" s="34">
        <v>13251.9</v>
      </c>
      <c r="E81">
        <f t="shared" si="0"/>
        <v>9.4918962173605266</v>
      </c>
      <c r="F81" s="34">
        <v>32383</v>
      </c>
      <c r="G81">
        <f t="shared" si="1"/>
        <v>10.385388872723718</v>
      </c>
      <c r="H81" s="34">
        <v>169000</v>
      </c>
      <c r="I81">
        <f t="shared" si="2"/>
        <v>12.037653993905211</v>
      </c>
      <c r="J81" s="22">
        <f t="shared" si="3"/>
        <v>0.89349265536319145</v>
      </c>
      <c r="M81" s="22">
        <f t="shared" si="4"/>
        <v>1.2728788882723423</v>
      </c>
      <c r="N81" s="1"/>
      <c r="O81" s="1"/>
      <c r="P81" s="22">
        <f t="shared" si="5"/>
        <v>1.5768150594090589</v>
      </c>
      <c r="S81" s="22">
        <f t="shared" si="7"/>
        <v>0.48305802051310121</v>
      </c>
      <c r="X81" s="22"/>
    </row>
    <row r="82" spans="1:24">
      <c r="A82" t="s">
        <v>90</v>
      </c>
      <c r="B82" t="s">
        <v>91</v>
      </c>
      <c r="C82">
        <v>500</v>
      </c>
      <c r="D82" s="34">
        <v>13017.2</v>
      </c>
      <c r="E82">
        <f t="shared" si="0"/>
        <v>9.4740268388717439</v>
      </c>
      <c r="F82" s="34">
        <v>42614</v>
      </c>
      <c r="G82">
        <f t="shared" si="1"/>
        <v>10.659938116765312</v>
      </c>
      <c r="H82" s="34">
        <v>160764</v>
      </c>
      <c r="I82">
        <f t="shared" si="2"/>
        <v>11.987692730064985</v>
      </c>
      <c r="J82" s="22">
        <f t="shared" si="3"/>
        <v>1.1859112778935685</v>
      </c>
      <c r="K82" s="22"/>
      <c r="L82" s="31"/>
      <c r="M82" s="22">
        <f t="shared" si="4"/>
        <v>1.2568329455966207</v>
      </c>
      <c r="N82" s="32"/>
      <c r="O82" s="33"/>
      <c r="P82" s="22">
        <f t="shared" si="5"/>
        <v>2.0672659440367962</v>
      </c>
      <c r="Q82" s="22"/>
      <c r="R82" s="31"/>
      <c r="S82" s="22">
        <f t="shared" si="7"/>
        <v>0.73035385338580472</v>
      </c>
      <c r="T82" s="22"/>
      <c r="U82" s="31"/>
      <c r="X82" s="22"/>
    </row>
    <row r="85" spans="1:24">
      <c r="J85">
        <v>24</v>
      </c>
      <c r="K85">
        <v>48</v>
      </c>
      <c r="L85" t="s">
        <v>95</v>
      </c>
      <c r="N85" t="s">
        <v>96</v>
      </c>
    </row>
    <row r="86" spans="1:24">
      <c r="D86" s="29" t="s">
        <v>36</v>
      </c>
      <c r="F86" s="29" t="s">
        <v>38</v>
      </c>
      <c r="H86" s="29" t="s">
        <v>41</v>
      </c>
      <c r="L86" t="s">
        <v>93</v>
      </c>
      <c r="M86" t="s">
        <v>94</v>
      </c>
      <c r="N86" t="s">
        <v>93</v>
      </c>
      <c r="O86" t="s">
        <v>94</v>
      </c>
    </row>
    <row r="87" spans="1:24">
      <c r="A87" t="s">
        <v>43</v>
      </c>
      <c r="B87" t="s">
        <v>17</v>
      </c>
      <c r="C87">
        <v>0</v>
      </c>
      <c r="D87" s="34">
        <v>559.55799999999999</v>
      </c>
      <c r="E87">
        <f>LN(D87)</f>
        <v>6.3271471863649413</v>
      </c>
      <c r="F87" s="34">
        <v>1143.18</v>
      </c>
      <c r="G87">
        <f>LN(F87)</f>
        <v>7.0415691317110483</v>
      </c>
      <c r="H87" s="34">
        <v>2260.61</v>
      </c>
      <c r="I87">
        <f>LN(H87)</f>
        <v>7.7233899673511992</v>
      </c>
      <c r="J87" s="22">
        <f>G87-E87</f>
        <v>0.71442194534610692</v>
      </c>
      <c r="K87" s="22">
        <f>(I87-E87)/2</f>
        <v>0.69812139049312893</v>
      </c>
      <c r="L87" s="22">
        <f>AVERAGE(J87:J89)</f>
        <v>0.78316598298825146</v>
      </c>
      <c r="M87" s="31">
        <f>STDEV(J87:J89)</f>
        <v>8.5823780651462636E-2</v>
      </c>
      <c r="N87" s="22">
        <f>AVERAGE(K87:K89)</f>
        <v>0.71542666926883447</v>
      </c>
      <c r="O87" s="31">
        <f>STDEV(K87:K89)</f>
        <v>3.5212295061941373E-2</v>
      </c>
      <c r="Q87" s="22"/>
      <c r="R87" s="22"/>
      <c r="S87" s="31"/>
    </row>
    <row r="88" spans="1:24">
      <c r="A88" t="s">
        <v>44</v>
      </c>
      <c r="B88" t="s">
        <v>17</v>
      </c>
      <c r="C88">
        <v>0</v>
      </c>
      <c r="D88" s="34">
        <v>667.70799999999997</v>
      </c>
      <c r="E88">
        <f t="shared" ref="E88:G110" si="8">LN(D88)</f>
        <v>6.5038509522208319</v>
      </c>
      <c r="F88" s="34">
        <v>1608.74</v>
      </c>
      <c r="G88">
        <f t="shared" si="8"/>
        <v>7.3832065428848006</v>
      </c>
      <c r="H88" s="34">
        <v>2665.86</v>
      </c>
      <c r="I88">
        <f t="shared" ref="I88" si="9">LN(H88)</f>
        <v>7.888281986231509</v>
      </c>
      <c r="J88" s="22">
        <f t="shared" ref="J88:J110" si="10">G88-E88</f>
        <v>0.87935559066396873</v>
      </c>
      <c r="K88" s="22">
        <f t="shared" ref="K88:K110" si="11">(I88-E88)/2</f>
        <v>0.69221551700533857</v>
      </c>
      <c r="Q88" s="22"/>
    </row>
    <row r="89" spans="1:24">
      <c r="A89" t="s">
        <v>45</v>
      </c>
      <c r="B89" t="s">
        <v>17</v>
      </c>
      <c r="C89">
        <v>0</v>
      </c>
      <c r="D89" s="34">
        <v>1017.23</v>
      </c>
      <c r="E89">
        <f t="shared" si="8"/>
        <v>6.9248385258381902</v>
      </c>
      <c r="F89" s="34">
        <v>2165.83</v>
      </c>
      <c r="G89">
        <f t="shared" si="8"/>
        <v>7.6805589387928688</v>
      </c>
      <c r="H89" s="34">
        <v>4613.42</v>
      </c>
      <c r="I89">
        <f t="shared" ref="I89" si="12">LN(H89)</f>
        <v>8.436724726454262</v>
      </c>
      <c r="J89" s="22">
        <f t="shared" si="10"/>
        <v>0.75572041295467862</v>
      </c>
      <c r="K89" s="22">
        <f t="shared" si="11"/>
        <v>0.75594310030803591</v>
      </c>
      <c r="L89" s="22"/>
      <c r="M89" s="31"/>
      <c r="N89" s="22"/>
      <c r="O89" s="31"/>
      <c r="Q89" s="22"/>
      <c r="R89" s="22"/>
      <c r="S89" s="31"/>
    </row>
    <row r="90" spans="1:24">
      <c r="A90" t="s">
        <v>46</v>
      </c>
      <c r="B90" t="s">
        <v>17</v>
      </c>
      <c r="C90">
        <v>0.5</v>
      </c>
      <c r="D90" s="34">
        <v>1055.6300000000001</v>
      </c>
      <c r="E90">
        <f t="shared" si="8"/>
        <v>6.9618930240813386</v>
      </c>
      <c r="F90" s="34">
        <v>2539.1999999999998</v>
      </c>
      <c r="G90">
        <f t="shared" si="8"/>
        <v>7.8396043497721442</v>
      </c>
      <c r="H90" s="34">
        <v>4306.93</v>
      </c>
      <c r="I90">
        <f t="shared" ref="I90" si="13">LN(H90)</f>
        <v>8.3679806323100081</v>
      </c>
      <c r="J90" s="22">
        <f t="shared" si="10"/>
        <v>0.87771132569080557</v>
      </c>
      <c r="K90" s="22">
        <f t="shared" si="11"/>
        <v>0.70304380411433476</v>
      </c>
      <c r="L90" s="22">
        <f>AVERAGE(J90:J92)</f>
        <v>0.85583227453592503</v>
      </c>
      <c r="M90" s="31">
        <f>STDEV(J90:J92)</f>
        <v>7.6174420844759866E-2</v>
      </c>
      <c r="N90" s="22">
        <f>AVERAGE(K90:K92)</f>
        <v>0.745481588575161</v>
      </c>
      <c r="O90" s="31">
        <f>STDEV(K90:K92)</f>
        <v>4.3795613957807365E-2</v>
      </c>
      <c r="Q90" s="22"/>
      <c r="R90" s="22"/>
      <c r="S90" s="31"/>
    </row>
    <row r="91" spans="1:24">
      <c r="A91" t="s">
        <v>47</v>
      </c>
      <c r="B91" t="s">
        <v>17</v>
      </c>
      <c r="C91">
        <v>0.5</v>
      </c>
      <c r="D91" s="34">
        <v>988.33100000000002</v>
      </c>
      <c r="E91">
        <f t="shared" si="8"/>
        <v>6.8960176618840325</v>
      </c>
      <c r="F91" s="34">
        <v>2136.94</v>
      </c>
      <c r="G91">
        <f t="shared" si="8"/>
        <v>7.6671301781818908</v>
      </c>
      <c r="H91" s="34">
        <v>4366.78</v>
      </c>
      <c r="I91">
        <f t="shared" ref="I91" si="14">LN(H91)</f>
        <v>8.3817811743828017</v>
      </c>
      <c r="J91" s="22">
        <f t="shared" si="10"/>
        <v>0.77111251629785826</v>
      </c>
      <c r="K91" s="22">
        <f t="shared" si="11"/>
        <v>0.74288175624938457</v>
      </c>
      <c r="Q91" s="22"/>
    </row>
    <row r="92" spans="1:24">
      <c r="A92" t="s">
        <v>48</v>
      </c>
      <c r="B92" t="s">
        <v>17</v>
      </c>
      <c r="C92">
        <v>0.5</v>
      </c>
      <c r="D92" s="34">
        <v>908.14200000000005</v>
      </c>
      <c r="E92">
        <f t="shared" si="8"/>
        <v>6.8114007540392159</v>
      </c>
      <c r="F92" s="34">
        <v>2275.77</v>
      </c>
      <c r="G92">
        <f t="shared" si="8"/>
        <v>7.7300737356583271</v>
      </c>
      <c r="H92" s="34">
        <v>4413.57</v>
      </c>
      <c r="I92">
        <f t="shared" ref="I92" si="15">LN(H92)</f>
        <v>8.3924391647627434</v>
      </c>
      <c r="J92" s="22">
        <f t="shared" si="10"/>
        <v>0.91867298161911126</v>
      </c>
      <c r="K92" s="22">
        <f t="shared" si="11"/>
        <v>0.79051920536176379</v>
      </c>
      <c r="L92" s="22"/>
      <c r="M92" s="31"/>
      <c r="N92" s="22"/>
      <c r="O92" s="31"/>
      <c r="Q92" s="22"/>
      <c r="R92" s="22"/>
      <c r="S92" s="31"/>
    </row>
    <row r="93" spans="1:24">
      <c r="A93" t="s">
        <v>49</v>
      </c>
      <c r="B93" t="s">
        <v>17</v>
      </c>
      <c r="C93">
        <v>1</v>
      </c>
      <c r="D93" s="34">
        <v>984.48099999999999</v>
      </c>
      <c r="E93">
        <f t="shared" si="8"/>
        <v>6.8921145987563319</v>
      </c>
      <c r="F93" s="34">
        <v>2133.5500000000002</v>
      </c>
      <c r="G93">
        <f t="shared" si="8"/>
        <v>7.6655425380225317</v>
      </c>
      <c r="H93" s="34">
        <v>5542.11</v>
      </c>
      <c r="I93">
        <f t="shared" ref="I93" si="16">LN(H93)</f>
        <v>8.620130573656116</v>
      </c>
      <c r="J93" s="22">
        <f t="shared" si="10"/>
        <v>0.77342793926619979</v>
      </c>
      <c r="K93" s="22">
        <f t="shared" si="11"/>
        <v>0.86400798744989205</v>
      </c>
      <c r="L93" s="22">
        <f>AVERAGE(J93:J95)</f>
        <v>0.83890269075249557</v>
      </c>
      <c r="M93" s="31">
        <f>STDEV(J93:J95)</f>
        <v>7.9675373643220068E-2</v>
      </c>
      <c r="N93" s="22">
        <f>AVERAGE(K93:K95)</f>
        <v>0.84975975026633899</v>
      </c>
      <c r="O93" s="31">
        <f>STDEV(K93:K95)</f>
        <v>2.7631423416239091E-2</v>
      </c>
      <c r="Q93" s="22"/>
      <c r="R93" s="22"/>
      <c r="S93" s="31"/>
    </row>
    <row r="94" spans="1:24">
      <c r="A94" t="s">
        <v>50</v>
      </c>
      <c r="B94" t="s">
        <v>17</v>
      </c>
      <c r="C94">
        <v>1</v>
      </c>
      <c r="D94" s="34">
        <v>863.654</v>
      </c>
      <c r="E94">
        <f t="shared" si="8"/>
        <v>6.761172225634386</v>
      </c>
      <c r="F94" s="34">
        <v>2183.7199999999998</v>
      </c>
      <c r="G94">
        <f t="shared" si="8"/>
        <v>7.6887851235176106</v>
      </c>
      <c r="H94" s="34">
        <v>4894.6099999999997</v>
      </c>
      <c r="I94">
        <f t="shared" ref="I94" si="17">LN(H94)</f>
        <v>8.495889878654685</v>
      </c>
      <c r="J94" s="22">
        <f t="shared" si="10"/>
        <v>0.92761289788322454</v>
      </c>
      <c r="K94" s="22">
        <f t="shared" si="11"/>
        <v>0.86735882651014951</v>
      </c>
      <c r="Q94" s="22"/>
    </row>
    <row r="95" spans="1:24">
      <c r="A95" t="s">
        <v>51</v>
      </c>
      <c r="B95" t="s">
        <v>17</v>
      </c>
      <c r="C95">
        <v>1</v>
      </c>
      <c r="D95" s="34">
        <v>859.33299999999997</v>
      </c>
      <c r="E95">
        <f t="shared" si="8"/>
        <v>6.7561565069333529</v>
      </c>
      <c r="F95" s="34">
        <v>1942.68</v>
      </c>
      <c r="G95">
        <f t="shared" si="8"/>
        <v>7.5718237420414152</v>
      </c>
      <c r="H95" s="34">
        <v>4411.55</v>
      </c>
      <c r="I95">
        <f t="shared" ref="I95" si="18">LN(H95)</f>
        <v>8.3919813806113037</v>
      </c>
      <c r="J95" s="22">
        <f t="shared" si="10"/>
        <v>0.81566723510806227</v>
      </c>
      <c r="K95" s="22">
        <f t="shared" si="11"/>
        <v>0.81791243683897541</v>
      </c>
      <c r="L95" s="22"/>
      <c r="M95" s="31"/>
      <c r="N95" s="22"/>
      <c r="O95" s="31"/>
      <c r="Q95" s="22"/>
      <c r="R95" s="22"/>
      <c r="S95" s="31"/>
    </row>
    <row r="96" spans="1:24">
      <c r="A96" t="s">
        <v>52</v>
      </c>
      <c r="B96" t="s">
        <v>17</v>
      </c>
      <c r="C96">
        <v>5</v>
      </c>
      <c r="D96" s="34">
        <v>952.66800000000001</v>
      </c>
      <c r="E96">
        <f t="shared" si="8"/>
        <v>6.8592664694008496</v>
      </c>
      <c r="F96" s="34">
        <v>1980.15</v>
      </c>
      <c r="G96">
        <f t="shared" si="8"/>
        <v>7.5909278783948784</v>
      </c>
      <c r="H96" s="34">
        <v>4858.4399999999996</v>
      </c>
      <c r="I96">
        <f t="shared" ref="I96" si="19">LN(H96)</f>
        <v>8.4884726777126538</v>
      </c>
      <c r="J96" s="22">
        <f t="shared" si="10"/>
        <v>0.73166140899402876</v>
      </c>
      <c r="K96" s="22">
        <f t="shared" si="11"/>
        <v>0.81460310415590209</v>
      </c>
      <c r="L96" s="22">
        <f>AVERAGE(J96:J98)</f>
        <v>0.62565073902895829</v>
      </c>
      <c r="M96" s="31">
        <f>STDEV(J96:J98)</f>
        <v>0.32352654707367606</v>
      </c>
      <c r="N96" s="22">
        <f>AVERAGE(K96:K98)</f>
        <v>0.82508014290036658</v>
      </c>
      <c r="O96" s="31">
        <f>STDEV(K96:K98)</f>
        <v>9.1469051167449716E-3</v>
      </c>
      <c r="Q96" s="22"/>
      <c r="R96" s="22"/>
      <c r="S96" s="31"/>
    </row>
    <row r="97" spans="1:19">
      <c r="A97" t="s">
        <v>53</v>
      </c>
      <c r="B97" t="s">
        <v>17</v>
      </c>
      <c r="C97">
        <v>5</v>
      </c>
      <c r="D97" s="34">
        <v>1092.01</v>
      </c>
      <c r="E97">
        <f t="shared" si="8"/>
        <v>6.9957753137720777</v>
      </c>
      <c r="F97" s="34">
        <v>1419.69</v>
      </c>
      <c r="G97">
        <f t="shared" si="8"/>
        <v>7.2581938169030851</v>
      </c>
      <c r="H97" s="34">
        <v>5760.2</v>
      </c>
      <c r="I97">
        <f t="shared" ref="I97" si="20">LN(H97)</f>
        <v>8.658727475309357</v>
      </c>
      <c r="J97" s="22">
        <f t="shared" si="10"/>
        <v>0.26241850313100734</v>
      </c>
      <c r="K97" s="22">
        <f t="shared" si="11"/>
        <v>0.83147608076863966</v>
      </c>
      <c r="Q97" s="22"/>
    </row>
    <row r="98" spans="1:19">
      <c r="A98" t="s">
        <v>54</v>
      </c>
      <c r="B98" t="s">
        <v>17</v>
      </c>
      <c r="C98">
        <v>5</v>
      </c>
      <c r="D98" s="34">
        <v>918.93799999999999</v>
      </c>
      <c r="E98">
        <f t="shared" si="8"/>
        <v>6.8232186554443732</v>
      </c>
      <c r="F98" s="34">
        <v>2221.84</v>
      </c>
      <c r="G98">
        <f t="shared" si="8"/>
        <v>7.706090960406212</v>
      </c>
      <c r="H98" s="34">
        <v>4824.88</v>
      </c>
      <c r="I98">
        <f t="shared" ref="I98" si="21">LN(H98)</f>
        <v>8.4815411429974894</v>
      </c>
      <c r="J98" s="22">
        <f t="shared" si="10"/>
        <v>0.88287230496183877</v>
      </c>
      <c r="K98" s="22">
        <f t="shared" si="11"/>
        <v>0.82916124377655809</v>
      </c>
      <c r="L98" s="22"/>
      <c r="M98" s="31"/>
      <c r="N98" s="22"/>
      <c r="O98" s="31"/>
      <c r="Q98" s="22"/>
      <c r="R98" s="22"/>
      <c r="S98" s="31"/>
    </row>
    <row r="99" spans="1:19">
      <c r="A99" t="s">
        <v>55</v>
      </c>
      <c r="B99" t="s">
        <v>17</v>
      </c>
      <c r="C99">
        <v>10</v>
      </c>
      <c r="D99" s="34">
        <v>989.02200000000005</v>
      </c>
      <c r="E99">
        <f t="shared" si="8"/>
        <v>6.8967165760669102</v>
      </c>
      <c r="F99" s="34">
        <v>2303.9299999999998</v>
      </c>
      <c r="G99">
        <f t="shared" si="8"/>
        <v>7.7423716394097966</v>
      </c>
      <c r="H99" s="34">
        <v>5463.57</v>
      </c>
      <c r="I99">
        <f t="shared" ref="I99" si="22">LN(H99)</f>
        <v>8.6058577012285316</v>
      </c>
      <c r="J99" s="22">
        <f t="shared" si="10"/>
        <v>0.84565506334288632</v>
      </c>
      <c r="K99" s="22">
        <f t="shared" si="11"/>
        <v>0.85457056258081066</v>
      </c>
      <c r="L99" s="22">
        <f>AVERAGE(J99:J101)</f>
        <v>0.84658298412703414</v>
      </c>
      <c r="M99" s="31">
        <f>STDEV(J99:J101)</f>
        <v>0.22116590354720539</v>
      </c>
      <c r="N99" s="22">
        <f>AVERAGE(K99:K101)</f>
        <v>0.83604351494963003</v>
      </c>
      <c r="O99" s="31">
        <f>STDEV(K99:K101)</f>
        <v>1.8049775759764665E-2</v>
      </c>
      <c r="Q99" s="22"/>
      <c r="R99" s="22"/>
      <c r="S99" s="31"/>
    </row>
    <row r="100" spans="1:19">
      <c r="A100" t="s">
        <v>56</v>
      </c>
      <c r="B100" t="s">
        <v>17</v>
      </c>
      <c r="C100">
        <v>10</v>
      </c>
      <c r="D100" s="34">
        <v>817.43</v>
      </c>
      <c r="E100">
        <f t="shared" si="8"/>
        <v>6.7061652721938998</v>
      </c>
      <c r="F100" s="34">
        <v>2378.86</v>
      </c>
      <c r="G100">
        <f t="shared" si="8"/>
        <v>7.7743766603157614</v>
      </c>
      <c r="H100" s="34">
        <v>4201.47</v>
      </c>
      <c r="I100">
        <f t="shared" ref="I100" si="23">LN(H100)</f>
        <v>8.3431897430357473</v>
      </c>
      <c r="J100" s="22">
        <f t="shared" si="10"/>
        <v>1.0682113881218616</v>
      </c>
      <c r="K100" s="22">
        <f t="shared" si="11"/>
        <v>0.81851223542092377</v>
      </c>
      <c r="Q100" s="22"/>
    </row>
    <row r="101" spans="1:19">
      <c r="A101" t="s">
        <v>57</v>
      </c>
      <c r="B101" t="s">
        <v>17</v>
      </c>
      <c r="C101">
        <v>10</v>
      </c>
      <c r="D101" s="34">
        <v>960.16600000000005</v>
      </c>
      <c r="E101">
        <f t="shared" si="8"/>
        <v>6.8671061861801848</v>
      </c>
      <c r="F101" s="34">
        <v>1795.41</v>
      </c>
      <c r="G101">
        <f t="shared" si="8"/>
        <v>7.4929886870965392</v>
      </c>
      <c r="H101" s="34">
        <v>5101.05</v>
      </c>
      <c r="I101">
        <f t="shared" ref="I101" si="24">LN(H101)</f>
        <v>8.5372016798744959</v>
      </c>
      <c r="J101" s="22">
        <f t="shared" si="10"/>
        <v>0.62588250091635445</v>
      </c>
      <c r="K101" s="22">
        <f t="shared" si="11"/>
        <v>0.83504774684715555</v>
      </c>
      <c r="L101" s="22"/>
      <c r="M101" s="31"/>
      <c r="N101" s="22"/>
      <c r="O101" s="31"/>
      <c r="Q101" s="22"/>
      <c r="R101" s="22"/>
      <c r="S101" s="31"/>
    </row>
    <row r="102" spans="1:19">
      <c r="A102" t="s">
        <v>58</v>
      </c>
      <c r="B102" t="s">
        <v>17</v>
      </c>
      <c r="C102">
        <v>50</v>
      </c>
      <c r="D102" s="34">
        <v>1031.8399999999999</v>
      </c>
      <c r="E102">
        <f t="shared" si="8"/>
        <v>6.9390988952620676</v>
      </c>
      <c r="F102" s="34">
        <v>1843.34</v>
      </c>
      <c r="G102">
        <f t="shared" si="8"/>
        <v>7.5193344224782583</v>
      </c>
      <c r="H102" s="34">
        <v>5503.48</v>
      </c>
      <c r="I102">
        <f t="shared" ref="I102" si="25">LN(H102)</f>
        <v>8.6131358984057851</v>
      </c>
      <c r="J102" s="22">
        <f t="shared" si="10"/>
        <v>0.58023552721619076</v>
      </c>
      <c r="K102" s="22">
        <f t="shared" si="11"/>
        <v>0.83701850157185875</v>
      </c>
      <c r="L102" s="22">
        <f>AVERAGE(J102:J104)</f>
        <v>0.64845808695366236</v>
      </c>
      <c r="M102" s="31">
        <f>STDEV(J102:J104)</f>
        <v>9.7451104830913141E-2</v>
      </c>
      <c r="N102" s="22">
        <f>AVERAGE(K102:K104)</f>
        <v>0.82066799396109669</v>
      </c>
      <c r="O102" s="31">
        <f>STDEV(K102:K104)</f>
        <v>4.6733411843880961E-2</v>
      </c>
      <c r="Q102" s="22"/>
      <c r="R102" s="22"/>
      <c r="S102" s="31"/>
    </row>
    <row r="103" spans="1:19">
      <c r="A103" t="s">
        <v>59</v>
      </c>
      <c r="B103" t="s">
        <v>17</v>
      </c>
      <c r="C103">
        <v>50</v>
      </c>
      <c r="D103" s="34">
        <v>944.95899999999995</v>
      </c>
      <c r="E103">
        <f t="shared" si="8"/>
        <v>6.851141540309146</v>
      </c>
      <c r="F103" s="34">
        <v>2020.72</v>
      </c>
      <c r="G103">
        <f t="shared" si="8"/>
        <v>7.611209162530721</v>
      </c>
      <c r="H103" s="34">
        <v>5245.89</v>
      </c>
      <c r="I103">
        <f t="shared" ref="I103" si="26">LN(H103)</f>
        <v>8.5652001918501366</v>
      </c>
      <c r="J103" s="22">
        <f t="shared" si="10"/>
        <v>0.76006762222157498</v>
      </c>
      <c r="K103" s="22">
        <f t="shared" si="11"/>
        <v>0.85702932577049529</v>
      </c>
      <c r="Q103" s="22"/>
    </row>
    <row r="104" spans="1:19">
      <c r="A104" t="s">
        <v>60</v>
      </c>
      <c r="B104" t="s">
        <v>17</v>
      </c>
      <c r="C104">
        <v>50</v>
      </c>
      <c r="D104" s="34">
        <v>1098.6400000000001</v>
      </c>
      <c r="E104">
        <f t="shared" si="8"/>
        <v>7.0018283302220263</v>
      </c>
      <c r="F104" s="34">
        <v>2012.03</v>
      </c>
      <c r="G104">
        <f t="shared" si="8"/>
        <v>7.6068994416452478</v>
      </c>
      <c r="H104" s="34">
        <v>5103.8</v>
      </c>
      <c r="I104">
        <f t="shared" ref="I104" si="27">LN(H104)</f>
        <v>8.5377406393038981</v>
      </c>
      <c r="J104" s="22">
        <f t="shared" si="10"/>
        <v>0.60507111142322145</v>
      </c>
      <c r="K104" s="22">
        <f t="shared" si="11"/>
        <v>0.76795615454093591</v>
      </c>
      <c r="L104" s="22"/>
      <c r="M104" s="31"/>
      <c r="N104" s="22"/>
      <c r="O104" s="31"/>
      <c r="Q104" s="22"/>
      <c r="R104" s="22"/>
      <c r="S104" s="31"/>
    </row>
    <row r="105" spans="1:19">
      <c r="A105" t="s">
        <v>61</v>
      </c>
      <c r="B105" t="s">
        <v>17</v>
      </c>
      <c r="C105">
        <v>100</v>
      </c>
      <c r="D105" s="34">
        <v>1165</v>
      </c>
      <c r="E105">
        <f t="shared" si="8"/>
        <v>7.0604763659998007</v>
      </c>
      <c r="F105" s="34">
        <v>2261.21</v>
      </c>
      <c r="G105">
        <f t="shared" si="8"/>
        <v>7.7236553472219249</v>
      </c>
      <c r="H105" s="34">
        <v>5259.3</v>
      </c>
      <c r="I105">
        <f t="shared" ref="I105" si="28">LN(H105)</f>
        <v>8.5677532170279385</v>
      </c>
      <c r="J105" s="22">
        <f t="shared" si="10"/>
        <v>0.66317898122212426</v>
      </c>
      <c r="K105" s="22">
        <f t="shared" si="11"/>
        <v>0.7536384255140689</v>
      </c>
      <c r="L105" s="22">
        <f>AVERAGE(J105:J107)</f>
        <v>0.8083750968398441</v>
      </c>
      <c r="M105" s="31">
        <f>STDEV(J105:J107)</f>
        <v>0.20814556735284223</v>
      </c>
      <c r="N105" s="22">
        <f>AVERAGE(K105:K107)</f>
        <v>0.8044232285059687</v>
      </c>
      <c r="O105" s="31">
        <f>STDEV(K105:K107)</f>
        <v>0.12942903534980624</v>
      </c>
      <c r="Q105" s="22"/>
      <c r="R105" s="22"/>
      <c r="S105" s="31"/>
    </row>
    <row r="106" spans="1:19">
      <c r="A106" t="s">
        <v>62</v>
      </c>
      <c r="B106" t="s">
        <v>17</v>
      </c>
      <c r="C106">
        <v>100</v>
      </c>
      <c r="D106" s="34">
        <v>1078.03</v>
      </c>
      <c r="E106">
        <f t="shared" si="8"/>
        <v>6.9828905803952575</v>
      </c>
      <c r="F106" s="34">
        <v>2203.92</v>
      </c>
      <c r="G106">
        <f t="shared" si="8"/>
        <v>7.6979928719733763</v>
      </c>
      <c r="H106" s="34">
        <v>4442.92</v>
      </c>
      <c r="I106">
        <f t="shared" ref="I106" si="29">LN(H106)</f>
        <v>8.3990670969218986</v>
      </c>
      <c r="J106" s="22">
        <f t="shared" si="10"/>
        <v>0.71510229157811889</v>
      </c>
      <c r="K106" s="22">
        <f t="shared" si="11"/>
        <v>0.70808825826332056</v>
      </c>
      <c r="Q106" s="22"/>
    </row>
    <row r="107" spans="1:19">
      <c r="A107" t="s">
        <v>63</v>
      </c>
      <c r="B107" t="s">
        <v>17</v>
      </c>
      <c r="C107">
        <v>100</v>
      </c>
      <c r="D107" s="34">
        <v>863.07299999999998</v>
      </c>
      <c r="E107">
        <f t="shared" si="8"/>
        <v>6.7604992761502745</v>
      </c>
      <c r="F107" s="34">
        <v>2458.59</v>
      </c>
      <c r="G107">
        <f t="shared" si="8"/>
        <v>7.8073432938695637</v>
      </c>
      <c r="H107" s="34">
        <v>5788.25</v>
      </c>
      <c r="I107">
        <f t="shared" ref="I107" si="30">LN(H107)</f>
        <v>8.6635852796313078</v>
      </c>
      <c r="J107" s="22">
        <f t="shared" si="10"/>
        <v>1.0468440177192893</v>
      </c>
      <c r="K107" s="22">
        <f t="shared" si="11"/>
        <v>0.95154300174051665</v>
      </c>
      <c r="L107" s="22"/>
      <c r="M107" s="31"/>
      <c r="N107" s="22"/>
      <c r="O107" s="31"/>
      <c r="Q107" s="22"/>
      <c r="R107" s="22"/>
      <c r="S107" s="31"/>
    </row>
    <row r="108" spans="1:19">
      <c r="A108" t="s">
        <v>64</v>
      </c>
      <c r="B108" t="s">
        <v>17</v>
      </c>
      <c r="C108">
        <v>500</v>
      </c>
      <c r="D108" s="34">
        <v>1077.93</v>
      </c>
      <c r="E108">
        <f t="shared" si="8"/>
        <v>6.9827978142956351</v>
      </c>
      <c r="F108" s="34">
        <v>1987.82</v>
      </c>
      <c r="G108">
        <f t="shared" si="8"/>
        <v>7.5947938398576733</v>
      </c>
      <c r="H108" s="34">
        <v>6278.98</v>
      </c>
      <c r="I108">
        <f t="shared" ref="I108" si="31">LN(H108)</f>
        <v>8.7449628258884609</v>
      </c>
      <c r="J108" s="22">
        <f t="shared" si="10"/>
        <v>0.61199602556203825</v>
      </c>
      <c r="K108" s="22">
        <f t="shared" si="11"/>
        <v>0.8810825057964129</v>
      </c>
      <c r="L108" s="22">
        <f>AVERAGE(J108:J110)</f>
        <v>0.7475311205517654</v>
      </c>
      <c r="M108" s="31">
        <f>STDEV(J108:J110)</f>
        <v>0.21970062740418342</v>
      </c>
      <c r="N108" s="22">
        <f>AVERAGE(K108:K110)</f>
        <v>0.81928818146422344</v>
      </c>
      <c r="O108" s="31">
        <f>STDEV(K108:K110)</f>
        <v>9.7151821810520872E-2</v>
      </c>
      <c r="Q108" s="22"/>
      <c r="R108" s="22"/>
      <c r="S108" s="31"/>
    </row>
    <row r="109" spans="1:19">
      <c r="A109" t="s">
        <v>65</v>
      </c>
      <c r="B109" t="s">
        <v>17</v>
      </c>
      <c r="C109">
        <v>500</v>
      </c>
      <c r="D109" s="34">
        <v>1092.3399999999999</v>
      </c>
      <c r="E109">
        <f t="shared" si="8"/>
        <v>6.9960774631551992</v>
      </c>
      <c r="F109" s="34">
        <v>2050.13</v>
      </c>
      <c r="G109">
        <f t="shared" si="8"/>
        <v>7.6256584847559772</v>
      </c>
      <c r="H109" s="34">
        <v>4494.87</v>
      </c>
      <c r="I109">
        <f t="shared" ref="I109" si="32">LN(H109)</f>
        <v>8.4106920254641402</v>
      </c>
      <c r="J109" s="22">
        <f t="shared" si="10"/>
        <v>0.629581021600778</v>
      </c>
      <c r="K109" s="22">
        <f t="shared" si="11"/>
        <v>0.7073072811544705</v>
      </c>
      <c r="L109" s="22"/>
      <c r="N109" s="22"/>
      <c r="Q109" s="22"/>
    </row>
    <row r="110" spans="1:19">
      <c r="A110" t="s">
        <v>66</v>
      </c>
      <c r="B110" t="s">
        <v>17</v>
      </c>
      <c r="C110">
        <v>500</v>
      </c>
      <c r="D110" s="34">
        <v>810.12599999999998</v>
      </c>
      <c r="E110">
        <f t="shared" si="8"/>
        <v>6.6971897911245293</v>
      </c>
      <c r="F110" s="34">
        <v>2204.39</v>
      </c>
      <c r="G110">
        <f t="shared" si="8"/>
        <v>7.6982061056170092</v>
      </c>
      <c r="H110" s="34">
        <v>4610.72</v>
      </c>
      <c r="I110">
        <f t="shared" ref="I110" si="33">LN(H110)</f>
        <v>8.4361393060081031</v>
      </c>
      <c r="J110" s="22">
        <f t="shared" si="10"/>
        <v>1.00101631449248</v>
      </c>
      <c r="K110" s="22">
        <f t="shared" si="11"/>
        <v>0.86947475744178693</v>
      </c>
      <c r="L110" s="22"/>
      <c r="N110" s="22"/>
      <c r="Q110" s="22"/>
    </row>
  </sheetData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52"/>
  <sheetViews>
    <sheetView workbookViewId="0">
      <selection activeCell="K29" sqref="K29"/>
    </sheetView>
  </sheetViews>
  <sheetFormatPr baseColWidth="10" defaultRowHeight="15" x14ac:dyDescent="0"/>
  <sheetData>
    <row r="4" spans="2:7">
      <c r="B4" s="28" t="s">
        <v>35</v>
      </c>
      <c r="E4" s="29" t="s">
        <v>40</v>
      </c>
    </row>
    <row r="5" spans="2:7">
      <c r="B5" t="s">
        <v>43</v>
      </c>
      <c r="C5" t="s">
        <v>17</v>
      </c>
      <c r="D5">
        <v>0</v>
      </c>
      <c r="E5">
        <v>0.52439999999999998</v>
      </c>
      <c r="F5">
        <f>AVERAGE(E5:E7)</f>
        <v>0.53236666666666665</v>
      </c>
      <c r="G5">
        <f>STDEV(E5:E7)</f>
        <v>9.1106165177409146E-3</v>
      </c>
    </row>
    <row r="6" spans="2:7">
      <c r="B6" t="s">
        <v>44</v>
      </c>
      <c r="C6" t="s">
        <v>17</v>
      </c>
      <c r="D6">
        <v>0</v>
      </c>
      <c r="E6">
        <v>0.5423</v>
      </c>
    </row>
    <row r="7" spans="2:7">
      <c r="B7" t="s">
        <v>45</v>
      </c>
      <c r="C7" t="s">
        <v>17</v>
      </c>
      <c r="D7">
        <v>0</v>
      </c>
      <c r="E7">
        <v>0.53039999999999998</v>
      </c>
    </row>
    <row r="8" spans="2:7">
      <c r="B8" t="s">
        <v>46</v>
      </c>
      <c r="C8" t="s">
        <v>17</v>
      </c>
      <c r="D8">
        <v>0.5</v>
      </c>
      <c r="E8">
        <v>0.5323</v>
      </c>
      <c r="F8">
        <f>AVERAGE(E8:E10)</f>
        <v>0.53080000000000005</v>
      </c>
      <c r="G8">
        <f>STDEV(E8:E10)</f>
        <v>1.4209503861852456E-2</v>
      </c>
    </row>
    <row r="9" spans="2:7">
      <c r="B9" t="s">
        <v>47</v>
      </c>
      <c r="C9" t="s">
        <v>17</v>
      </c>
      <c r="D9">
        <v>0.5</v>
      </c>
      <c r="E9">
        <v>0.51590000000000003</v>
      </c>
    </row>
    <row r="10" spans="2:7">
      <c r="B10" t="s">
        <v>48</v>
      </c>
      <c r="C10" t="s">
        <v>17</v>
      </c>
      <c r="D10">
        <v>0.5</v>
      </c>
      <c r="E10">
        <v>0.54420000000000002</v>
      </c>
    </row>
    <row r="11" spans="2:7">
      <c r="B11" t="s">
        <v>49</v>
      </c>
      <c r="C11" t="s">
        <v>17</v>
      </c>
      <c r="D11">
        <v>1</v>
      </c>
      <c r="E11">
        <v>0.44740000000000002</v>
      </c>
      <c r="F11">
        <f>AVERAGE(E11:E13)</f>
        <v>0.49816666666666665</v>
      </c>
      <c r="G11">
        <f>STDEV(E11:E13)</f>
        <v>4.4254302992289128E-2</v>
      </c>
    </row>
    <row r="12" spans="2:7">
      <c r="B12" t="s">
        <v>50</v>
      </c>
      <c r="C12" t="s">
        <v>17</v>
      </c>
      <c r="D12">
        <v>1</v>
      </c>
      <c r="E12">
        <v>0.51849999999999996</v>
      </c>
    </row>
    <row r="13" spans="2:7">
      <c r="B13" t="s">
        <v>51</v>
      </c>
      <c r="C13" t="s">
        <v>17</v>
      </c>
      <c r="D13">
        <v>1</v>
      </c>
      <c r="E13">
        <v>0.52859999999999996</v>
      </c>
    </row>
    <row r="14" spans="2:7">
      <c r="B14" t="s">
        <v>52</v>
      </c>
      <c r="C14" t="s">
        <v>17</v>
      </c>
      <c r="D14">
        <v>5</v>
      </c>
      <c r="E14">
        <v>0.49309999999999998</v>
      </c>
      <c r="F14">
        <f>AVERAGE(E14:E16)</f>
        <v>0.51090000000000002</v>
      </c>
      <c r="G14">
        <f>STDEV(E14:E16)</f>
        <v>1.680833126755895E-2</v>
      </c>
    </row>
    <row r="15" spans="2:7">
      <c r="B15" t="s">
        <v>53</v>
      </c>
      <c r="C15" t="s">
        <v>17</v>
      </c>
      <c r="D15">
        <v>5</v>
      </c>
      <c r="E15">
        <v>0.5131</v>
      </c>
    </row>
    <row r="16" spans="2:7">
      <c r="B16" t="s">
        <v>54</v>
      </c>
      <c r="C16" t="s">
        <v>17</v>
      </c>
      <c r="D16">
        <v>5</v>
      </c>
      <c r="E16">
        <v>0.52649999999999997</v>
      </c>
    </row>
    <row r="17" spans="2:7">
      <c r="B17" t="s">
        <v>55</v>
      </c>
      <c r="C17" t="s">
        <v>17</v>
      </c>
      <c r="D17">
        <v>10</v>
      </c>
      <c r="E17">
        <v>0.44869999999999999</v>
      </c>
      <c r="F17">
        <f>AVERAGE(E17:E19)</f>
        <v>0.50556666666666672</v>
      </c>
      <c r="G17">
        <f>STDEV(E17:E19)</f>
        <v>4.9260261198387244E-2</v>
      </c>
    </row>
    <row r="18" spans="2:7">
      <c r="B18" t="s">
        <v>56</v>
      </c>
      <c r="C18" t="s">
        <v>17</v>
      </c>
      <c r="D18">
        <v>10</v>
      </c>
      <c r="E18">
        <v>0.53290000000000004</v>
      </c>
    </row>
    <row r="19" spans="2:7">
      <c r="B19" t="s">
        <v>57</v>
      </c>
      <c r="C19" t="s">
        <v>17</v>
      </c>
      <c r="D19">
        <v>10</v>
      </c>
      <c r="E19">
        <v>0.53510000000000002</v>
      </c>
    </row>
    <row r="20" spans="2:7">
      <c r="B20" t="s">
        <v>58</v>
      </c>
      <c r="C20" t="s">
        <v>17</v>
      </c>
      <c r="D20">
        <v>50</v>
      </c>
      <c r="E20">
        <v>0.55500000000000005</v>
      </c>
      <c r="F20">
        <f>AVERAGE(E20:E22)</f>
        <v>0.53560000000000008</v>
      </c>
      <c r="G20">
        <f>STDEV(E20:E22)</f>
        <v>1.7367498380595908E-2</v>
      </c>
    </row>
    <row r="21" spans="2:7">
      <c r="B21" t="s">
        <v>59</v>
      </c>
      <c r="C21" t="s">
        <v>17</v>
      </c>
      <c r="D21">
        <v>50</v>
      </c>
      <c r="E21">
        <v>0.53029999999999999</v>
      </c>
    </row>
    <row r="22" spans="2:7">
      <c r="B22" t="s">
        <v>60</v>
      </c>
      <c r="C22" t="s">
        <v>17</v>
      </c>
      <c r="D22">
        <v>50</v>
      </c>
      <c r="E22">
        <v>0.52149999999999996</v>
      </c>
    </row>
    <row r="23" spans="2:7">
      <c r="B23" t="s">
        <v>61</v>
      </c>
      <c r="C23" t="s">
        <v>17</v>
      </c>
      <c r="D23">
        <v>100</v>
      </c>
      <c r="E23">
        <v>0.48380000000000001</v>
      </c>
      <c r="F23">
        <f>AVERAGE(E23:E25)</f>
        <v>0.50623333333333342</v>
      </c>
      <c r="G23">
        <f>STDEV(E23:E25)</f>
        <v>2.7490786335303954E-2</v>
      </c>
    </row>
    <row r="24" spans="2:7">
      <c r="B24" t="s">
        <v>62</v>
      </c>
      <c r="C24" t="s">
        <v>17</v>
      </c>
      <c r="D24">
        <v>100</v>
      </c>
      <c r="E24">
        <v>0.53690000000000004</v>
      </c>
    </row>
    <row r="25" spans="2:7">
      <c r="B25" t="s">
        <v>63</v>
      </c>
      <c r="C25" t="s">
        <v>17</v>
      </c>
      <c r="D25">
        <v>100</v>
      </c>
      <c r="E25">
        <v>0.498</v>
      </c>
    </row>
    <row r="26" spans="2:7">
      <c r="B26" t="s">
        <v>64</v>
      </c>
      <c r="C26" t="s">
        <v>17</v>
      </c>
      <c r="D26">
        <v>500</v>
      </c>
      <c r="E26">
        <v>0.51700000000000002</v>
      </c>
      <c r="F26">
        <f>AVERAGE(E26:E28)</f>
        <v>0.50813333333333333</v>
      </c>
      <c r="G26">
        <f>STDEV(E26:E28)</f>
        <v>1.7387447579599879E-2</v>
      </c>
    </row>
    <row r="27" spans="2:7">
      <c r="B27" t="s">
        <v>65</v>
      </c>
      <c r="C27" t="s">
        <v>17</v>
      </c>
      <c r="D27">
        <v>500</v>
      </c>
      <c r="E27">
        <v>0.51929999999999998</v>
      </c>
    </row>
    <row r="28" spans="2:7">
      <c r="B28" t="s">
        <v>66</v>
      </c>
      <c r="C28" t="s">
        <v>17</v>
      </c>
      <c r="D28">
        <v>500</v>
      </c>
      <c r="E28">
        <v>0.48809999999999998</v>
      </c>
    </row>
    <row r="29" spans="2:7">
      <c r="B29" t="s">
        <v>67</v>
      </c>
      <c r="C29" t="s">
        <v>91</v>
      </c>
      <c r="D29">
        <v>0</v>
      </c>
      <c r="E29">
        <v>0.55769999999999997</v>
      </c>
      <c r="F29">
        <f>AVERAGE(E29:E31)</f>
        <v>0.5504</v>
      </c>
      <c r="G29">
        <f>STDEV(E29:E31)</f>
        <v>6.533758489567827E-3</v>
      </c>
    </row>
    <row r="30" spans="2:7">
      <c r="B30" t="s">
        <v>68</v>
      </c>
      <c r="C30" t="s">
        <v>91</v>
      </c>
      <c r="D30">
        <v>0</v>
      </c>
      <c r="E30">
        <v>0.54510000000000003</v>
      </c>
    </row>
    <row r="31" spans="2:7">
      <c r="B31" t="s">
        <v>69</v>
      </c>
      <c r="C31" t="s">
        <v>91</v>
      </c>
      <c r="D31">
        <v>0</v>
      </c>
      <c r="E31">
        <v>0.5484</v>
      </c>
    </row>
    <row r="32" spans="2:7">
      <c r="B32" t="s">
        <v>70</v>
      </c>
      <c r="C32" t="s">
        <v>91</v>
      </c>
      <c r="D32">
        <v>0.5</v>
      </c>
      <c r="E32">
        <v>0.54069999999999996</v>
      </c>
      <c r="F32">
        <f>AVERAGE(E32:E34)</f>
        <v>0.55356666666666665</v>
      </c>
      <c r="G32">
        <f>STDEV(E32:E34)</f>
        <v>1.2132738080636769E-2</v>
      </c>
    </row>
    <row r="33" spans="2:7">
      <c r="B33" t="s">
        <v>71</v>
      </c>
      <c r="C33" t="s">
        <v>91</v>
      </c>
      <c r="D33">
        <v>0.5</v>
      </c>
      <c r="E33">
        <v>0.55520000000000003</v>
      </c>
    </row>
    <row r="34" spans="2:7">
      <c r="B34" t="s">
        <v>72</v>
      </c>
      <c r="C34" t="s">
        <v>91</v>
      </c>
      <c r="D34">
        <v>0.5</v>
      </c>
      <c r="E34">
        <v>0.56479999999999997</v>
      </c>
    </row>
    <row r="35" spans="2:7">
      <c r="B35" t="s">
        <v>73</v>
      </c>
      <c r="C35" t="s">
        <v>91</v>
      </c>
      <c r="D35">
        <v>1</v>
      </c>
      <c r="E35">
        <v>0.57150000000000001</v>
      </c>
      <c r="F35">
        <f>AVERAGE(E35:E37)</f>
        <v>0.56496666666666673</v>
      </c>
      <c r="G35">
        <f>STDEV(E35:E37)</f>
        <v>2.1362896183180161E-2</v>
      </c>
    </row>
    <row r="36" spans="2:7">
      <c r="B36" t="s">
        <v>74</v>
      </c>
      <c r="C36" t="s">
        <v>91</v>
      </c>
      <c r="D36">
        <v>1</v>
      </c>
      <c r="E36">
        <v>0.54110000000000003</v>
      </c>
    </row>
    <row r="37" spans="2:7">
      <c r="B37" t="s">
        <v>75</v>
      </c>
      <c r="C37" t="s">
        <v>91</v>
      </c>
      <c r="D37">
        <v>1</v>
      </c>
      <c r="E37">
        <v>0.58230000000000004</v>
      </c>
    </row>
    <row r="38" spans="2:7">
      <c r="B38" t="s">
        <v>76</v>
      </c>
      <c r="C38" t="s">
        <v>91</v>
      </c>
      <c r="D38">
        <v>5</v>
      </c>
      <c r="E38">
        <v>0.52829999999999999</v>
      </c>
      <c r="F38">
        <f>AVERAGE(E38:E40)</f>
        <v>0.55530000000000002</v>
      </c>
      <c r="G38">
        <f>STDEV(E38:E40)</f>
        <v>2.9940607876260641E-2</v>
      </c>
    </row>
    <row r="39" spans="2:7">
      <c r="B39" t="s">
        <v>77</v>
      </c>
      <c r="C39" t="s">
        <v>91</v>
      </c>
      <c r="D39">
        <v>5</v>
      </c>
      <c r="E39">
        <v>0.55010000000000003</v>
      </c>
    </row>
    <row r="40" spans="2:7">
      <c r="B40" t="s">
        <v>78</v>
      </c>
      <c r="C40" t="s">
        <v>91</v>
      </c>
      <c r="D40">
        <v>5</v>
      </c>
      <c r="E40">
        <v>0.58750000000000002</v>
      </c>
    </row>
    <row r="41" spans="2:7">
      <c r="B41" t="s">
        <v>79</v>
      </c>
      <c r="C41" t="s">
        <v>91</v>
      </c>
      <c r="D41">
        <v>10</v>
      </c>
      <c r="E41">
        <v>0.56189999999999996</v>
      </c>
      <c r="F41">
        <f>AVERAGE(E41:E43)</f>
        <v>0.56013333333333337</v>
      </c>
      <c r="G41">
        <f>STDEV(E41:E43)</f>
        <v>2.0208001715492138E-2</v>
      </c>
    </row>
    <row r="42" spans="2:7">
      <c r="B42" t="s">
        <v>80</v>
      </c>
      <c r="C42" t="s">
        <v>91</v>
      </c>
      <c r="D42">
        <v>10</v>
      </c>
      <c r="E42">
        <v>0.53910000000000002</v>
      </c>
    </row>
    <row r="43" spans="2:7">
      <c r="B43" t="s">
        <v>81</v>
      </c>
      <c r="C43" t="s">
        <v>91</v>
      </c>
      <c r="D43">
        <v>10</v>
      </c>
      <c r="E43">
        <v>0.57940000000000003</v>
      </c>
    </row>
    <row r="44" spans="2:7">
      <c r="B44" t="s">
        <v>82</v>
      </c>
      <c r="C44" t="s">
        <v>91</v>
      </c>
      <c r="D44">
        <v>50</v>
      </c>
      <c r="E44">
        <v>0.5675</v>
      </c>
      <c r="F44">
        <f>AVERAGE(E44:E46)</f>
        <v>0.56179999999999997</v>
      </c>
      <c r="G44">
        <f>STDEV(E44:E46)</f>
        <v>5.6506636778346549E-3</v>
      </c>
    </row>
    <row r="45" spans="2:7">
      <c r="B45" t="s">
        <v>83</v>
      </c>
      <c r="C45" t="s">
        <v>91</v>
      </c>
      <c r="D45">
        <v>50</v>
      </c>
      <c r="E45">
        <v>0.55620000000000003</v>
      </c>
    </row>
    <row r="46" spans="2:7">
      <c r="B46" t="s">
        <v>84</v>
      </c>
      <c r="C46" t="s">
        <v>91</v>
      </c>
      <c r="D46">
        <v>50</v>
      </c>
      <c r="E46">
        <v>0.56169999999999998</v>
      </c>
    </row>
    <row r="47" spans="2:7">
      <c r="B47" t="s">
        <v>85</v>
      </c>
      <c r="C47" t="s">
        <v>91</v>
      </c>
      <c r="D47">
        <v>100</v>
      </c>
      <c r="E47">
        <v>0.56569999999999998</v>
      </c>
      <c r="F47">
        <f>AVERAGE(E47:E49)</f>
        <v>0.56123333333333336</v>
      </c>
      <c r="G47">
        <f>STDEV(E47:E49)</f>
        <v>4.8952357791359783E-3</v>
      </c>
    </row>
    <row r="48" spans="2:7">
      <c r="B48" t="s">
        <v>86</v>
      </c>
      <c r="C48" t="s">
        <v>91</v>
      </c>
      <c r="D48">
        <v>100</v>
      </c>
      <c r="E48">
        <v>0.56200000000000006</v>
      </c>
    </row>
    <row r="49" spans="2:7">
      <c r="B49" t="s">
        <v>87</v>
      </c>
      <c r="C49" t="s">
        <v>91</v>
      </c>
      <c r="D49">
        <v>100</v>
      </c>
      <c r="E49">
        <v>0.55600000000000005</v>
      </c>
    </row>
    <row r="50" spans="2:7">
      <c r="B50" t="s">
        <v>88</v>
      </c>
      <c r="C50" t="s">
        <v>91</v>
      </c>
      <c r="D50">
        <v>500</v>
      </c>
      <c r="E50">
        <v>0.55549999999999999</v>
      </c>
      <c r="F50">
        <f>AVERAGE(E50:E52)</f>
        <v>0.56313333333333337</v>
      </c>
      <c r="G50">
        <f>STDEV(E50:E52)</f>
        <v>1.4807543122791656E-2</v>
      </c>
    </row>
    <row r="51" spans="2:7">
      <c r="B51" t="s">
        <v>89</v>
      </c>
      <c r="C51" t="s">
        <v>91</v>
      </c>
      <c r="D51">
        <v>500</v>
      </c>
      <c r="E51">
        <v>0.58020000000000005</v>
      </c>
    </row>
    <row r="52" spans="2:7">
      <c r="B52" t="s">
        <v>90</v>
      </c>
      <c r="C52" t="s">
        <v>91</v>
      </c>
      <c r="D52">
        <v>500</v>
      </c>
      <c r="E52">
        <v>0.55369999999999997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</vt:lpstr>
      <vt:lpstr>Sheet3</vt:lpstr>
    </vt:vector>
  </TitlesOfParts>
  <Company>Woods Hole Oceanographic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Johnson</dc:creator>
  <cp:lastModifiedBy>Matthew Johnson</cp:lastModifiedBy>
  <cp:lastPrinted>2014-07-21T14:06:12Z</cp:lastPrinted>
  <dcterms:created xsi:type="dcterms:W3CDTF">2014-07-14T21:43:29Z</dcterms:created>
  <dcterms:modified xsi:type="dcterms:W3CDTF">2015-03-30T15:07:23Z</dcterms:modified>
</cp:coreProperties>
</file>