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6060" tabRatio="500"/>
  </bookViews>
  <sheets>
    <sheet name="24" sheetId="1" r:id="rId1"/>
    <sheet name="fvfm" sheetId="3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5" i="1" l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35" i="1"/>
  <c r="N108" i="1"/>
  <c r="O108" i="1"/>
  <c r="O105" i="1"/>
  <c r="N105" i="1"/>
  <c r="O102" i="1"/>
  <c r="N102" i="1"/>
  <c r="O99" i="1"/>
  <c r="N99" i="1"/>
  <c r="O96" i="1"/>
  <c r="N96" i="1"/>
  <c r="O93" i="1"/>
  <c r="N93" i="1"/>
  <c r="O90" i="1"/>
  <c r="N90" i="1"/>
  <c r="O87" i="1"/>
  <c r="N87" i="1"/>
  <c r="M108" i="1"/>
  <c r="L108" i="1"/>
  <c r="M105" i="1"/>
  <c r="L105" i="1"/>
  <c r="M102" i="1"/>
  <c r="L102" i="1"/>
  <c r="M99" i="1"/>
  <c r="L99" i="1"/>
  <c r="M96" i="1"/>
  <c r="L96" i="1"/>
  <c r="M93" i="1"/>
  <c r="L93" i="1"/>
  <c r="M90" i="1"/>
  <c r="L90" i="1"/>
  <c r="M87" i="1"/>
  <c r="L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K87" i="1"/>
  <c r="J87" i="1"/>
  <c r="J62" i="1"/>
  <c r="J38" i="1"/>
  <c r="L62" i="1"/>
  <c r="J63" i="1"/>
  <c r="J39" i="1"/>
  <c r="L63" i="1"/>
  <c r="J64" i="1"/>
  <c r="J40" i="1"/>
  <c r="L64" i="1"/>
  <c r="M62" i="1"/>
  <c r="J59" i="1"/>
  <c r="J35" i="1"/>
  <c r="L59" i="1"/>
  <c r="J60" i="1"/>
  <c r="J36" i="1"/>
  <c r="L60" i="1"/>
  <c r="J61" i="1"/>
  <c r="J37" i="1"/>
  <c r="L61" i="1"/>
  <c r="M59" i="1"/>
  <c r="K80" i="1"/>
  <c r="K56" i="1"/>
  <c r="O80" i="1"/>
  <c r="K81" i="1"/>
  <c r="K57" i="1"/>
  <c r="O81" i="1"/>
  <c r="K82" i="1"/>
  <c r="K58" i="1"/>
  <c r="O82" i="1"/>
  <c r="Q80" i="1"/>
  <c r="P80" i="1"/>
  <c r="K77" i="1"/>
  <c r="K53" i="1"/>
  <c r="O77" i="1"/>
  <c r="K78" i="1"/>
  <c r="K54" i="1"/>
  <c r="O78" i="1"/>
  <c r="K79" i="1"/>
  <c r="K55" i="1"/>
  <c r="O79" i="1"/>
  <c r="Q77" i="1"/>
  <c r="P77" i="1"/>
  <c r="K74" i="1"/>
  <c r="K50" i="1"/>
  <c r="O74" i="1"/>
  <c r="K75" i="1"/>
  <c r="K51" i="1"/>
  <c r="O75" i="1"/>
  <c r="K76" i="1"/>
  <c r="K52" i="1"/>
  <c r="O76" i="1"/>
  <c r="Q74" i="1"/>
  <c r="P74" i="1"/>
  <c r="K71" i="1"/>
  <c r="K47" i="1"/>
  <c r="O71" i="1"/>
  <c r="K72" i="1"/>
  <c r="K48" i="1"/>
  <c r="O72" i="1"/>
  <c r="K73" i="1"/>
  <c r="K49" i="1"/>
  <c r="O73" i="1"/>
  <c r="Q71" i="1"/>
  <c r="P71" i="1"/>
  <c r="K68" i="1"/>
  <c r="K44" i="1"/>
  <c r="O68" i="1"/>
  <c r="K69" i="1"/>
  <c r="K45" i="1"/>
  <c r="O69" i="1"/>
  <c r="K70" i="1"/>
  <c r="K46" i="1"/>
  <c r="O70" i="1"/>
  <c r="Q68" i="1"/>
  <c r="P68" i="1"/>
  <c r="K65" i="1"/>
  <c r="K41" i="1"/>
  <c r="O65" i="1"/>
  <c r="K66" i="1"/>
  <c r="K42" i="1"/>
  <c r="O66" i="1"/>
  <c r="K67" i="1"/>
  <c r="K43" i="1"/>
  <c r="O67" i="1"/>
  <c r="Q65" i="1"/>
  <c r="P65" i="1"/>
  <c r="K62" i="1"/>
  <c r="K38" i="1"/>
  <c r="O62" i="1"/>
  <c r="K63" i="1"/>
  <c r="K39" i="1"/>
  <c r="O63" i="1"/>
  <c r="K64" i="1"/>
  <c r="K40" i="1"/>
  <c r="O64" i="1"/>
  <c r="Q62" i="1"/>
  <c r="P62" i="1"/>
  <c r="K59" i="1"/>
  <c r="K35" i="1"/>
  <c r="O59" i="1"/>
  <c r="K60" i="1"/>
  <c r="K36" i="1"/>
  <c r="O60" i="1"/>
  <c r="K61" i="1"/>
  <c r="K37" i="1"/>
  <c r="O61" i="1"/>
  <c r="Q59" i="1"/>
  <c r="P59" i="1"/>
  <c r="J80" i="1"/>
  <c r="J56" i="1"/>
  <c r="L80" i="1"/>
  <c r="J81" i="1"/>
  <c r="J57" i="1"/>
  <c r="L81" i="1"/>
  <c r="J82" i="1"/>
  <c r="J58" i="1"/>
  <c r="L82" i="1"/>
  <c r="N80" i="1"/>
  <c r="M80" i="1"/>
  <c r="J77" i="1"/>
  <c r="J53" i="1"/>
  <c r="L77" i="1"/>
  <c r="J78" i="1"/>
  <c r="J54" i="1"/>
  <c r="L78" i="1"/>
  <c r="J79" i="1"/>
  <c r="J55" i="1"/>
  <c r="L79" i="1"/>
  <c r="N77" i="1"/>
  <c r="M77" i="1"/>
  <c r="J74" i="1"/>
  <c r="J50" i="1"/>
  <c r="L74" i="1"/>
  <c r="J75" i="1"/>
  <c r="J51" i="1"/>
  <c r="L75" i="1"/>
  <c r="J76" i="1"/>
  <c r="J52" i="1"/>
  <c r="L76" i="1"/>
  <c r="N74" i="1"/>
  <c r="M74" i="1"/>
  <c r="J71" i="1"/>
  <c r="J47" i="1"/>
  <c r="L71" i="1"/>
  <c r="J72" i="1"/>
  <c r="J48" i="1"/>
  <c r="L72" i="1"/>
  <c r="J73" i="1"/>
  <c r="J49" i="1"/>
  <c r="L73" i="1"/>
  <c r="N71" i="1"/>
  <c r="M71" i="1"/>
  <c r="J68" i="1"/>
  <c r="J44" i="1"/>
  <c r="L68" i="1"/>
  <c r="J69" i="1"/>
  <c r="J45" i="1"/>
  <c r="L69" i="1"/>
  <c r="J70" i="1"/>
  <c r="J46" i="1"/>
  <c r="L70" i="1"/>
  <c r="N68" i="1"/>
  <c r="M68" i="1"/>
  <c r="J65" i="1"/>
  <c r="J41" i="1"/>
  <c r="L65" i="1"/>
  <c r="J66" i="1"/>
  <c r="J42" i="1"/>
  <c r="L66" i="1"/>
  <c r="J67" i="1"/>
  <c r="J43" i="1"/>
  <c r="L67" i="1"/>
  <c r="N65" i="1"/>
  <c r="M65" i="1"/>
  <c r="N62" i="1"/>
  <c r="N59" i="1"/>
  <c r="F50" i="3"/>
  <c r="E50" i="3"/>
  <c r="F47" i="3"/>
  <c r="E47" i="3"/>
  <c r="F44" i="3"/>
  <c r="E44" i="3"/>
  <c r="F41" i="3"/>
  <c r="E41" i="3"/>
  <c r="F38" i="3"/>
  <c r="E38" i="3"/>
  <c r="F35" i="3"/>
  <c r="E35" i="3"/>
  <c r="F32" i="3"/>
  <c r="E32" i="3"/>
  <c r="F29" i="3"/>
  <c r="E29" i="3"/>
  <c r="F26" i="3"/>
  <c r="E26" i="3"/>
  <c r="F23" i="3"/>
  <c r="E23" i="3"/>
  <c r="F20" i="3"/>
  <c r="E20" i="3"/>
  <c r="F17" i="3"/>
  <c r="E17" i="3"/>
  <c r="F14" i="3"/>
  <c r="E14" i="3"/>
  <c r="F11" i="3"/>
  <c r="E11" i="3"/>
  <c r="F8" i="3"/>
  <c r="E8" i="3"/>
  <c r="F5" i="3"/>
  <c r="E5" i="3"/>
  <c r="I110" i="1"/>
  <c r="E110" i="1"/>
  <c r="G110" i="1"/>
  <c r="I109" i="1"/>
  <c r="E109" i="1"/>
  <c r="G109" i="1"/>
  <c r="I108" i="1"/>
  <c r="E108" i="1"/>
  <c r="G108" i="1"/>
  <c r="I107" i="1"/>
  <c r="E107" i="1"/>
  <c r="G107" i="1"/>
  <c r="I106" i="1"/>
  <c r="E106" i="1"/>
  <c r="G106" i="1"/>
  <c r="I105" i="1"/>
  <c r="E105" i="1"/>
  <c r="G105" i="1"/>
  <c r="I104" i="1"/>
  <c r="E104" i="1"/>
  <c r="G104" i="1"/>
  <c r="I103" i="1"/>
  <c r="E103" i="1"/>
  <c r="G103" i="1"/>
  <c r="I102" i="1"/>
  <c r="E102" i="1"/>
  <c r="G102" i="1"/>
  <c r="I101" i="1"/>
  <c r="E101" i="1"/>
  <c r="G101" i="1"/>
  <c r="I100" i="1"/>
  <c r="E100" i="1"/>
  <c r="G100" i="1"/>
  <c r="I99" i="1"/>
  <c r="E99" i="1"/>
  <c r="G99" i="1"/>
  <c r="I98" i="1"/>
  <c r="E98" i="1"/>
  <c r="G98" i="1"/>
  <c r="I97" i="1"/>
  <c r="E97" i="1"/>
  <c r="G97" i="1"/>
  <c r="I96" i="1"/>
  <c r="E96" i="1"/>
  <c r="G96" i="1"/>
  <c r="I95" i="1"/>
  <c r="E95" i="1"/>
  <c r="G95" i="1"/>
  <c r="I94" i="1"/>
  <c r="E94" i="1"/>
  <c r="G94" i="1"/>
  <c r="I93" i="1"/>
  <c r="E93" i="1"/>
  <c r="G93" i="1"/>
  <c r="I92" i="1"/>
  <c r="E92" i="1"/>
  <c r="G92" i="1"/>
  <c r="I91" i="1"/>
  <c r="E91" i="1"/>
  <c r="G91" i="1"/>
  <c r="I90" i="1"/>
  <c r="E90" i="1"/>
  <c r="G90" i="1"/>
  <c r="I89" i="1"/>
  <c r="E89" i="1"/>
  <c r="G89" i="1"/>
  <c r="I88" i="1"/>
  <c r="E88" i="1"/>
  <c r="G88" i="1"/>
  <c r="I87" i="1"/>
  <c r="E87" i="1"/>
  <c r="G87" i="1"/>
  <c r="C13" i="1"/>
  <c r="B13" i="1"/>
</calcChain>
</file>

<file path=xl/sharedStrings.xml><?xml version="1.0" encoding="utf-8"?>
<sst xmlns="http://schemas.openxmlformats.org/spreadsheetml/2006/main" count="356" uniqueCount="99">
  <si>
    <t>Prey:predator ratio: 10</t>
  </si>
  <si>
    <t>n = 3</t>
  </si>
  <si>
    <t>First: Make Oxy-pt and Pt-only stocks (but add Pt to Oxy immediately before you begin filling plates)</t>
  </si>
  <si>
    <r>
      <t>Stock 1:</t>
    </r>
    <r>
      <rPr>
        <sz val="12"/>
        <color rgb="FF000000"/>
        <rFont val="Calibri"/>
        <family val="2"/>
        <scheme val="minor"/>
      </rPr>
      <t xml:space="preserve"> 50 ml of Oxy at 1000 cells/ml and Pt at 10,000 cells/ml</t>
    </r>
  </si>
  <si>
    <r>
      <t>Stock 2</t>
    </r>
    <r>
      <rPr>
        <sz val="12"/>
        <color rgb="FF000000"/>
        <rFont val="Calibri"/>
        <family val="2"/>
        <scheme val="minor"/>
      </rPr>
      <t>: 50 ml of Pt at 10,000 cells/ml in FSW</t>
    </r>
  </si>
  <si>
    <t>Oxy stock</t>
  </si>
  <si>
    <t xml:space="preserve">Pt stock </t>
  </si>
  <si>
    <t>cells/ml</t>
  </si>
  <si>
    <t>Oxy vol for Stock-1</t>
  </si>
  <si>
    <t>Pt vol for Stocks 1&amp;2</t>
  </si>
  <si>
    <t>treatments</t>
  </si>
  <si>
    <t>treat</t>
  </si>
  <si>
    <t>pred</t>
  </si>
  <si>
    <t>prey</t>
  </si>
  <si>
    <t>level (nM)</t>
  </si>
  <si>
    <t>Use L-B4 stock</t>
  </si>
  <si>
    <t>Oxy + Pt</t>
  </si>
  <si>
    <t>Oxy</t>
  </si>
  <si>
    <t>Pt</t>
  </si>
  <si>
    <t>untreated</t>
  </si>
  <si>
    <t>NA</t>
  </si>
  <si>
    <t>E</t>
  </si>
  <si>
    <t>D</t>
  </si>
  <si>
    <t>C</t>
  </si>
  <si>
    <t>B</t>
  </si>
  <si>
    <t>A</t>
  </si>
  <si>
    <t>Pt only</t>
  </si>
  <si>
    <t>none</t>
  </si>
  <si>
    <t>nM</t>
  </si>
  <si>
    <t>stock vol (ul)</t>
  </si>
  <si>
    <t>Oxy @ 2500 cells/ml</t>
  </si>
  <si>
    <t>Pt @ 66092 cells/ml</t>
  </si>
  <si>
    <t>Pt Fv/Fm .5714</t>
  </si>
  <si>
    <t>Experiment started @ 11:00 am</t>
  </si>
  <si>
    <t xml:space="preserve">Log phase cells from 7/15/14 </t>
  </si>
  <si>
    <t>treatment</t>
  </si>
  <si>
    <t>Pt@T0</t>
  </si>
  <si>
    <t>Oxy@T0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</si>
  <si>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</si>
  <si>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</si>
  <si>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</si>
  <si>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</si>
  <si>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</si>
  <si>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</si>
  <si>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</si>
  <si>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</si>
  <si>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</si>
  <si>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</si>
  <si>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</si>
  <si>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</si>
  <si>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</si>
  <si>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</si>
  <si>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</si>
  <si>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</si>
  <si>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</si>
  <si>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</si>
  <si>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</si>
  <si>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</si>
  <si>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</si>
  <si>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</si>
  <si>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</si>
  <si>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</si>
  <si>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</si>
  <si>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</si>
  <si>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</si>
  <si>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10A</t>
  </si>
  <si>
    <t>10B</t>
  </si>
  <si>
    <t>10C</t>
  </si>
  <si>
    <t>11A</t>
  </si>
  <si>
    <t>11B</t>
  </si>
  <si>
    <t>11C</t>
  </si>
  <si>
    <t>12A</t>
  </si>
  <si>
    <t>12B</t>
  </si>
  <si>
    <t>12C</t>
  </si>
  <si>
    <t>13A</t>
  </si>
  <si>
    <t>13B</t>
  </si>
  <si>
    <t>13C</t>
  </si>
  <si>
    <t>14A</t>
  </si>
  <si>
    <t>14B</t>
  </si>
  <si>
    <t>14C</t>
  </si>
  <si>
    <t>15A</t>
  </si>
  <si>
    <t>15B</t>
  </si>
  <si>
    <t>15C</t>
  </si>
  <si>
    <t>16A</t>
  </si>
  <si>
    <t>16B</t>
  </si>
  <si>
    <t>16C</t>
  </si>
  <si>
    <t>Pt@T1</t>
  </si>
  <si>
    <t>Oxy@T1</t>
  </si>
  <si>
    <t>Fv/Fm@T1</t>
  </si>
  <si>
    <t>Pt@ T2</t>
  </si>
  <si>
    <t>Oxy@ T2</t>
  </si>
  <si>
    <t>CON</t>
  </si>
  <si>
    <t xml:space="preserve">Plan: Treat diatoms with range of 11-HpETE and run grazing assay. </t>
  </si>
  <si>
    <t>24h</t>
  </si>
  <si>
    <t>g</t>
  </si>
  <si>
    <t>mean</t>
  </si>
  <si>
    <t>sd</t>
  </si>
  <si>
    <t>48h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</si>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</sst>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"/>
      <name val="Calibri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2" borderId="0" xfId="0" applyFill="1"/>
    <xf numFmtId="0" fontId="0" fillId="3" borderId="0" xfId="0" applyFill="1"/>
    <xf numFmtId="0" fontId="0" fillId="0" borderId="0" xfId="0" applyBorder="1"/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2" xfId="0" applyFill="1" applyBorder="1"/>
    <xf numFmtId="0" fontId="0" fillId="0" borderId="3" xfId="0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0" fillId="0" borderId="4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5" xfId="0" applyBorder="1"/>
    <xf numFmtId="0" fontId="0" fillId="0" borderId="5" xfId="0" applyFill="1" applyBorder="1" applyAlignment="1">
      <alignment horizontal="left"/>
    </xf>
    <xf numFmtId="0" fontId="1" fillId="0" borderId="4" xfId="0" applyFont="1" applyBorder="1"/>
    <xf numFmtId="2" fontId="0" fillId="0" borderId="0" xfId="0" applyNumberFormat="1"/>
    <xf numFmtId="0" fontId="0" fillId="0" borderId="0" xfId="0" applyFill="1"/>
    <xf numFmtId="0" fontId="2" fillId="0" borderId="5" xfId="0" applyFont="1" applyBorder="1"/>
    <xf numFmtId="0" fontId="0" fillId="0" borderId="8" xfId="0" applyFill="1" applyBorder="1"/>
    <xf numFmtId="0" fontId="2" fillId="0" borderId="0" xfId="0" applyFont="1" applyBorder="1"/>
    <xf numFmtId="0" fontId="0" fillId="0" borderId="6" xfId="0" applyBorder="1"/>
    <xf numFmtId="0" fontId="0" fillId="0" borderId="7" xfId="0" applyBorder="1"/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/>
    <xf numFmtId="165" fontId="0" fillId="0" borderId="0" xfId="0" applyNumberFormat="1"/>
    <xf numFmtId="1" fontId="0" fillId="0" borderId="0" xfId="0" applyNumberFormat="1"/>
  </cellXfs>
  <cellStyles count="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"/>
  <sheetViews>
    <sheetView tabSelected="1" topLeftCell="A37" zoomScale="75" zoomScaleNormal="75" zoomScalePageLayoutView="75" workbookViewId="0">
      <selection activeCell="U75" sqref="U75"/>
    </sheetView>
  </sheetViews>
  <sheetFormatPr baseColWidth="10" defaultRowHeight="15" x14ac:dyDescent="0"/>
  <cols>
    <col min="1" max="1" width="9.33203125" customWidth="1"/>
    <col min="10" max="15" width="8.1640625" customWidth="1"/>
  </cols>
  <sheetData>
    <row r="1" spans="1:8">
      <c r="A1" s="1" t="s">
        <v>92</v>
      </c>
      <c r="B1" s="1"/>
      <c r="C1" s="1"/>
      <c r="D1" s="1"/>
      <c r="E1" s="1"/>
      <c r="F1" s="1"/>
      <c r="G1" s="1"/>
      <c r="H1" s="1"/>
    </row>
    <row r="2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1" t="s">
        <v>1</v>
      </c>
      <c r="B3" s="1"/>
      <c r="C3" s="1"/>
      <c r="D3" s="1"/>
      <c r="E3" s="1"/>
      <c r="F3" s="1"/>
      <c r="G3" s="1"/>
      <c r="H3" s="1"/>
    </row>
    <row r="4" spans="1:8">
      <c r="A4" s="1"/>
      <c r="B4" s="2" t="s">
        <v>2</v>
      </c>
      <c r="C4" s="2"/>
      <c r="D4" s="2"/>
      <c r="E4" s="2"/>
      <c r="F4" s="2"/>
      <c r="G4" s="2"/>
      <c r="H4" s="1"/>
    </row>
    <row r="5" spans="1:8">
      <c r="A5" s="1"/>
      <c r="B5" s="2" t="s">
        <v>3</v>
      </c>
      <c r="C5" s="2"/>
      <c r="D5" s="2"/>
      <c r="E5" s="2"/>
      <c r="F5" s="1"/>
      <c r="G5" s="1"/>
      <c r="H5" s="1"/>
    </row>
    <row r="6" spans="1:8">
      <c r="A6" s="1"/>
      <c r="B6" s="2" t="s">
        <v>4</v>
      </c>
      <c r="C6" s="2"/>
      <c r="D6" s="2"/>
      <c r="E6" s="1"/>
      <c r="F6" s="1"/>
      <c r="G6" s="1"/>
      <c r="H6" s="1"/>
    </row>
    <row r="9" spans="1:8">
      <c r="B9" t="s">
        <v>5</v>
      </c>
      <c r="C9" t="s">
        <v>6</v>
      </c>
    </row>
    <row r="10" spans="1:8">
      <c r="B10" t="s">
        <v>7</v>
      </c>
      <c r="C10" t="s">
        <v>7</v>
      </c>
      <c r="G10" t="s">
        <v>34</v>
      </c>
    </row>
    <row r="11" spans="1:8">
      <c r="A11" s="3"/>
      <c r="B11" s="4">
        <v>2500</v>
      </c>
      <c r="C11" s="5">
        <v>66092</v>
      </c>
      <c r="D11" s="3"/>
      <c r="E11" s="3"/>
      <c r="F11" s="3"/>
      <c r="G11" s="3" t="s">
        <v>33</v>
      </c>
      <c r="H11" s="3"/>
    </row>
    <row r="12" spans="1:8">
      <c r="B12" t="s">
        <v>8</v>
      </c>
      <c r="C12" t="s">
        <v>9</v>
      </c>
      <c r="G12" t="s">
        <v>30</v>
      </c>
    </row>
    <row r="13" spans="1:8">
      <c r="B13" s="6">
        <f>(50*1000)/B11</f>
        <v>20</v>
      </c>
      <c r="C13" s="7">
        <f>(50*10000)/C11</f>
        <v>7.5652121285480849</v>
      </c>
      <c r="G13" t="s">
        <v>31</v>
      </c>
    </row>
    <row r="14" spans="1:8">
      <c r="G14" t="s">
        <v>32</v>
      </c>
    </row>
    <row r="15" spans="1:8">
      <c r="A15" s="8"/>
      <c r="B15" s="8"/>
      <c r="C15" s="8" t="s">
        <v>10</v>
      </c>
      <c r="D15" s="8"/>
      <c r="E15" s="8"/>
      <c r="F15" s="8"/>
      <c r="G15" s="8"/>
      <c r="H15" s="9"/>
    </row>
    <row r="16" spans="1:8">
      <c r="A16" s="10"/>
      <c r="B16" s="10" t="s">
        <v>11</v>
      </c>
      <c r="C16" s="10" t="s">
        <v>12</v>
      </c>
      <c r="D16" s="10" t="s">
        <v>13</v>
      </c>
      <c r="E16" s="10" t="s">
        <v>14</v>
      </c>
      <c r="F16" s="11" t="s">
        <v>15</v>
      </c>
      <c r="G16" s="21" t="s">
        <v>29</v>
      </c>
    </row>
    <row r="17" spans="1:9">
      <c r="A17" s="12">
        <v>1</v>
      </c>
      <c r="B17" s="13" t="s">
        <v>16</v>
      </c>
      <c r="C17" s="13" t="s">
        <v>17</v>
      </c>
      <c r="D17" s="13" t="s">
        <v>18</v>
      </c>
      <c r="E17" s="14" t="s">
        <v>19</v>
      </c>
      <c r="F17" s="15" t="s">
        <v>20</v>
      </c>
      <c r="G17" s="27">
        <v>0</v>
      </c>
      <c r="I17" s="23"/>
    </row>
    <row r="18" spans="1:9">
      <c r="A18" s="16">
        <v>2</v>
      </c>
      <c r="B18" s="17" t="s">
        <v>16</v>
      </c>
      <c r="C18" s="17" t="s">
        <v>17</v>
      </c>
      <c r="D18" s="17" t="s">
        <v>18</v>
      </c>
      <c r="E18" s="1">
        <v>0.5</v>
      </c>
      <c r="F18" s="8" t="s">
        <v>21</v>
      </c>
      <c r="G18">
        <v>3.4</v>
      </c>
      <c r="I18" s="23"/>
    </row>
    <row r="19" spans="1:9">
      <c r="A19" s="16">
        <v>3</v>
      </c>
      <c r="B19" s="17" t="s">
        <v>16</v>
      </c>
      <c r="C19" s="17" t="s">
        <v>17</v>
      </c>
      <c r="D19" s="17" t="s">
        <v>18</v>
      </c>
      <c r="E19" s="1">
        <v>1</v>
      </c>
      <c r="F19" s="8" t="s">
        <v>22</v>
      </c>
      <c r="G19">
        <v>0.7</v>
      </c>
      <c r="I19" s="23"/>
    </row>
    <row r="20" spans="1:9">
      <c r="A20" s="16">
        <v>4</v>
      </c>
      <c r="B20" s="17" t="s">
        <v>16</v>
      </c>
      <c r="C20" s="17" t="s">
        <v>17</v>
      </c>
      <c r="D20" s="17" t="s">
        <v>18</v>
      </c>
      <c r="E20" s="1">
        <v>5</v>
      </c>
      <c r="F20" s="8" t="s">
        <v>22</v>
      </c>
      <c r="G20">
        <v>3.4</v>
      </c>
      <c r="I20" s="23"/>
    </row>
    <row r="21" spans="1:9">
      <c r="A21" s="16">
        <v>5</v>
      </c>
      <c r="B21" s="17" t="s">
        <v>16</v>
      </c>
      <c r="C21" s="17" t="s">
        <v>17</v>
      </c>
      <c r="D21" s="17" t="s">
        <v>18</v>
      </c>
      <c r="E21" s="1">
        <v>10</v>
      </c>
      <c r="F21" s="8" t="s">
        <v>23</v>
      </c>
      <c r="G21">
        <v>0.7</v>
      </c>
      <c r="I21" s="23"/>
    </row>
    <row r="22" spans="1:9">
      <c r="A22" s="16">
        <v>6</v>
      </c>
      <c r="B22" s="17" t="s">
        <v>16</v>
      </c>
      <c r="C22" s="17" t="s">
        <v>17</v>
      </c>
      <c r="D22" s="17" t="s">
        <v>18</v>
      </c>
      <c r="E22" s="1">
        <v>50</v>
      </c>
      <c r="F22" s="8" t="s">
        <v>24</v>
      </c>
      <c r="G22">
        <v>1.7</v>
      </c>
      <c r="I22" s="23"/>
    </row>
    <row r="23" spans="1:9">
      <c r="A23" s="18">
        <v>7</v>
      </c>
      <c r="B23" s="17" t="s">
        <v>16</v>
      </c>
      <c r="C23" s="17" t="s">
        <v>17</v>
      </c>
      <c r="D23" s="17" t="s">
        <v>18</v>
      </c>
      <c r="E23" s="1">
        <v>100</v>
      </c>
      <c r="F23" s="8" t="s">
        <v>24</v>
      </c>
      <c r="G23">
        <v>3.4</v>
      </c>
      <c r="I23" s="23"/>
    </row>
    <row r="24" spans="1:9">
      <c r="A24" s="19">
        <v>8</v>
      </c>
      <c r="B24" s="20" t="s">
        <v>16</v>
      </c>
      <c r="C24" s="20" t="s">
        <v>17</v>
      </c>
      <c r="D24" s="20" t="s">
        <v>18</v>
      </c>
      <c r="E24" s="1">
        <v>500</v>
      </c>
      <c r="F24" s="19" t="s">
        <v>25</v>
      </c>
      <c r="G24">
        <v>3.4</v>
      </c>
      <c r="I24" s="23"/>
    </row>
    <row r="25" spans="1:9">
      <c r="A25" s="12">
        <v>9</v>
      </c>
      <c r="B25" s="13" t="s">
        <v>26</v>
      </c>
      <c r="C25" s="13" t="s">
        <v>27</v>
      </c>
      <c r="D25" s="13" t="s">
        <v>18</v>
      </c>
      <c r="E25" s="14" t="s">
        <v>19</v>
      </c>
      <c r="F25" s="26" t="s">
        <v>20</v>
      </c>
      <c r="G25" s="28">
        <v>0</v>
      </c>
    </row>
    <row r="26" spans="1:9">
      <c r="A26" s="16">
        <v>10</v>
      </c>
      <c r="B26" s="17" t="s">
        <v>26</v>
      </c>
      <c r="C26" s="17" t="s">
        <v>27</v>
      </c>
      <c r="D26" s="17" t="s">
        <v>18</v>
      </c>
      <c r="E26" s="1">
        <v>0.5</v>
      </c>
      <c r="F26" s="8" t="s">
        <v>21</v>
      </c>
      <c r="G26">
        <v>3.4</v>
      </c>
    </row>
    <row r="27" spans="1:9">
      <c r="A27" s="16">
        <v>11</v>
      </c>
      <c r="B27" s="17" t="s">
        <v>26</v>
      </c>
      <c r="C27" s="17" t="s">
        <v>27</v>
      </c>
      <c r="D27" s="17" t="s">
        <v>18</v>
      </c>
      <c r="E27" s="1">
        <v>1</v>
      </c>
      <c r="F27" s="8" t="s">
        <v>22</v>
      </c>
      <c r="G27">
        <v>0.7</v>
      </c>
    </row>
    <row r="28" spans="1:9">
      <c r="A28" s="16">
        <v>12</v>
      </c>
      <c r="B28" s="17" t="s">
        <v>26</v>
      </c>
      <c r="C28" s="17" t="s">
        <v>27</v>
      </c>
      <c r="D28" s="17" t="s">
        <v>18</v>
      </c>
      <c r="E28" s="1">
        <v>5</v>
      </c>
      <c r="F28" s="8" t="s">
        <v>22</v>
      </c>
      <c r="G28">
        <v>3.4</v>
      </c>
    </row>
    <row r="29" spans="1:9">
      <c r="A29" s="16">
        <v>13</v>
      </c>
      <c r="B29" s="17" t="s">
        <v>26</v>
      </c>
      <c r="C29" s="17" t="s">
        <v>27</v>
      </c>
      <c r="D29" s="17" t="s">
        <v>18</v>
      </c>
      <c r="E29" s="1">
        <v>10</v>
      </c>
      <c r="F29" s="8" t="s">
        <v>23</v>
      </c>
      <c r="G29">
        <v>0.7</v>
      </c>
    </row>
    <row r="30" spans="1:9">
      <c r="A30" s="16">
        <v>14</v>
      </c>
      <c r="B30" s="17" t="s">
        <v>26</v>
      </c>
      <c r="C30" s="17" t="s">
        <v>27</v>
      </c>
      <c r="D30" s="17" t="s">
        <v>18</v>
      </c>
      <c r="E30" s="1">
        <v>50</v>
      </c>
      <c r="F30" s="8" t="s">
        <v>24</v>
      </c>
      <c r="G30">
        <v>1.7</v>
      </c>
    </row>
    <row r="31" spans="1:9">
      <c r="A31" s="16">
        <v>15</v>
      </c>
      <c r="B31" s="17" t="s">
        <v>26</v>
      </c>
      <c r="C31" s="17" t="s">
        <v>27</v>
      </c>
      <c r="D31" s="17" t="s">
        <v>18</v>
      </c>
      <c r="E31" s="1">
        <v>100</v>
      </c>
      <c r="F31" s="8" t="s">
        <v>24</v>
      </c>
      <c r="G31">
        <v>3.4</v>
      </c>
    </row>
    <row r="32" spans="1:9">
      <c r="A32" s="25">
        <v>16</v>
      </c>
      <c r="B32" s="17" t="s">
        <v>26</v>
      </c>
      <c r="C32" s="17" t="s">
        <v>27</v>
      </c>
      <c r="D32" s="20" t="s">
        <v>18</v>
      </c>
      <c r="E32" s="24">
        <v>500</v>
      </c>
      <c r="F32" s="19" t="s">
        <v>25</v>
      </c>
      <c r="G32">
        <v>3.4</v>
      </c>
    </row>
    <row r="34" spans="1:11">
      <c r="A34" s="29" t="s">
        <v>35</v>
      </c>
      <c r="B34" s="29"/>
      <c r="C34" s="29" t="s">
        <v>28</v>
      </c>
      <c r="D34" s="30" t="s">
        <v>36</v>
      </c>
      <c r="E34" s="30"/>
      <c r="F34" s="17" t="s">
        <v>86</v>
      </c>
      <c r="G34" s="30"/>
      <c r="H34" s="30" t="s">
        <v>89</v>
      </c>
      <c r="I34" s="30"/>
    </row>
    <row r="35" spans="1:11">
      <c r="A35" t="s">
        <v>38</v>
      </c>
      <c r="B35" t="s">
        <v>17</v>
      </c>
      <c r="C35">
        <v>0</v>
      </c>
      <c r="D35" s="33">
        <v>11756.3</v>
      </c>
      <c r="E35">
        <f>LN(D35)</f>
        <v>9.3721445460971804</v>
      </c>
      <c r="F35" s="33">
        <v>5422.13</v>
      </c>
      <c r="G35">
        <f>LN(F35)</f>
        <v>8.5982440061636574</v>
      </c>
      <c r="H35" s="33">
        <v>19110</v>
      </c>
      <c r="I35">
        <f>LN(H35)</f>
        <v>9.8579670372343191</v>
      </c>
      <c r="J35" s="22">
        <f>G35-E35</f>
        <v>-0.77390053993352304</v>
      </c>
      <c r="K35" s="22">
        <f>(I35-E35)/2</f>
        <v>0.24291124556856936</v>
      </c>
    </row>
    <row r="36" spans="1:11">
      <c r="A36" t="s">
        <v>39</v>
      </c>
      <c r="B36" t="s">
        <v>17</v>
      </c>
      <c r="C36">
        <v>0</v>
      </c>
      <c r="D36" s="33">
        <v>14255.5</v>
      </c>
      <c r="E36">
        <f t="shared" ref="E36:G82" si="0">LN(D36)</f>
        <v>9.5648980761437805</v>
      </c>
      <c r="F36" s="33">
        <v>6212.54</v>
      </c>
      <c r="G36">
        <f t="shared" si="0"/>
        <v>8.7343251090159466</v>
      </c>
      <c r="H36" s="33">
        <v>27573</v>
      </c>
      <c r="I36">
        <f t="shared" ref="I36" si="1">LN(H36)</f>
        <v>10.224592312026219</v>
      </c>
      <c r="J36" s="22">
        <f t="shared" ref="J36:J81" si="2">G36-E36</f>
        <v>-0.83057296712783391</v>
      </c>
      <c r="K36" s="22">
        <f>(I36-E36)/2</f>
        <v>0.32984711794121946</v>
      </c>
    </row>
    <row r="37" spans="1:11">
      <c r="A37" t="s">
        <v>40</v>
      </c>
      <c r="B37" t="s">
        <v>17</v>
      </c>
      <c r="C37">
        <v>0</v>
      </c>
      <c r="D37" s="33">
        <v>17048.2</v>
      </c>
      <c r="E37">
        <f t="shared" si="0"/>
        <v>9.7437999052910556</v>
      </c>
      <c r="F37" s="33">
        <v>12296.4</v>
      </c>
      <c r="G37">
        <f t="shared" si="0"/>
        <v>9.4170618155936729</v>
      </c>
      <c r="H37" s="33">
        <v>24822.799999999999</v>
      </c>
      <c r="I37">
        <f t="shared" ref="I37" si="3">LN(H37)</f>
        <v>10.119517864643962</v>
      </c>
      <c r="J37" s="22">
        <f t="shared" si="2"/>
        <v>-0.32673808969738261</v>
      </c>
      <c r="K37" s="22">
        <f>(I37-E37)/2</f>
        <v>0.18785897967645315</v>
      </c>
    </row>
    <row r="38" spans="1:11">
      <c r="A38" t="s">
        <v>41</v>
      </c>
      <c r="B38" t="s">
        <v>17</v>
      </c>
      <c r="C38">
        <v>0.5</v>
      </c>
      <c r="D38" s="33">
        <v>22501.5</v>
      </c>
      <c r="E38">
        <f t="shared" si="0"/>
        <v>10.021337252637055</v>
      </c>
      <c r="F38" s="33">
        <v>8550.18</v>
      </c>
      <c r="G38">
        <f t="shared" si="0"/>
        <v>9.053707614340782</v>
      </c>
      <c r="H38" s="33">
        <v>36176.300000000003</v>
      </c>
      <c r="I38">
        <f t="shared" ref="I38" si="4">LN(H38)</f>
        <v>10.496159487274166</v>
      </c>
      <c r="J38" s="22">
        <f t="shared" si="2"/>
        <v>-0.96762963829627324</v>
      </c>
      <c r="K38" s="22">
        <f>(I38-E38)/2</f>
        <v>0.23741111731855558</v>
      </c>
    </row>
    <row r="39" spans="1:11">
      <c r="A39" t="s">
        <v>42</v>
      </c>
      <c r="B39" t="s">
        <v>17</v>
      </c>
      <c r="C39">
        <v>0.5</v>
      </c>
      <c r="D39" s="33">
        <v>21451.599999999999</v>
      </c>
      <c r="E39">
        <f t="shared" si="0"/>
        <v>9.9735545136489048</v>
      </c>
      <c r="F39" s="33">
        <v>7513.15</v>
      </c>
      <c r="G39">
        <f t="shared" si="0"/>
        <v>8.9244100975631735</v>
      </c>
      <c r="H39" s="33">
        <v>34060.6</v>
      </c>
      <c r="I39">
        <f t="shared" ref="I39" si="5">LN(H39)</f>
        <v>10.435896570033334</v>
      </c>
      <c r="J39" s="22">
        <f t="shared" si="2"/>
        <v>-1.0491444160857313</v>
      </c>
      <c r="K39" s="22">
        <f>(I39-E39)/2</f>
        <v>0.23117102819221458</v>
      </c>
    </row>
    <row r="40" spans="1:11">
      <c r="A40" t="s">
        <v>43</v>
      </c>
      <c r="B40" t="s">
        <v>17</v>
      </c>
      <c r="C40">
        <v>0.5</v>
      </c>
      <c r="D40" s="33">
        <v>21686.400000000001</v>
      </c>
      <c r="E40">
        <f t="shared" si="0"/>
        <v>9.9844406149417946</v>
      </c>
      <c r="F40" s="33">
        <v>9394.6200000000008</v>
      </c>
      <c r="G40">
        <f t="shared" si="0"/>
        <v>9.1478924639832613</v>
      </c>
      <c r="H40" s="33">
        <v>34684.400000000001</v>
      </c>
      <c r="I40">
        <f t="shared" ref="I40" si="6">LN(H40)</f>
        <v>10.454045297125742</v>
      </c>
      <c r="J40" s="22">
        <f t="shared" si="2"/>
        <v>-0.8365481509585333</v>
      </c>
      <c r="K40" s="22">
        <f>(I40-E40)/2</f>
        <v>0.23480234109197351</v>
      </c>
    </row>
    <row r="41" spans="1:11">
      <c r="A41" t="s">
        <v>44</v>
      </c>
      <c r="B41" t="s">
        <v>17</v>
      </c>
      <c r="C41">
        <v>1</v>
      </c>
      <c r="D41" s="33">
        <v>21378.1</v>
      </c>
      <c r="E41">
        <f t="shared" si="0"/>
        <v>9.9701223125290035</v>
      </c>
      <c r="F41" s="33">
        <v>9145.1</v>
      </c>
      <c r="G41">
        <f t="shared" si="0"/>
        <v>9.1209734957023034</v>
      </c>
      <c r="H41" s="33">
        <v>40157.800000000003</v>
      </c>
      <c r="I41">
        <f t="shared" ref="I41" si="7">LN(H41)</f>
        <v>10.60057197198859</v>
      </c>
      <c r="J41" s="22">
        <f t="shared" si="2"/>
        <v>-0.84914881682670007</v>
      </c>
      <c r="K41" s="22">
        <f>(I41-E41)/2</f>
        <v>0.31522482972979304</v>
      </c>
    </row>
    <row r="42" spans="1:11">
      <c r="A42" t="s">
        <v>45</v>
      </c>
      <c r="B42" t="s">
        <v>17</v>
      </c>
      <c r="C42">
        <v>1</v>
      </c>
      <c r="D42" s="33">
        <v>22074</v>
      </c>
      <c r="E42">
        <f t="shared" si="0"/>
        <v>10.002155724332829</v>
      </c>
      <c r="F42" s="33">
        <v>10249.299999999999</v>
      </c>
      <c r="G42">
        <f t="shared" si="0"/>
        <v>9.2349646895515765</v>
      </c>
      <c r="H42" s="33">
        <v>54978</v>
      </c>
      <c r="I42">
        <f t="shared" ref="I42" si="8">LN(H42)</f>
        <v>10.914688384193267</v>
      </c>
      <c r="J42" s="22">
        <f t="shared" si="2"/>
        <v>-0.76719103478125206</v>
      </c>
      <c r="K42" s="22">
        <f>(I42-E42)/2</f>
        <v>0.45626632993021943</v>
      </c>
    </row>
    <row r="43" spans="1:11">
      <c r="A43" t="s">
        <v>46</v>
      </c>
      <c r="B43" t="s">
        <v>17</v>
      </c>
      <c r="C43">
        <v>1</v>
      </c>
      <c r="D43" s="33">
        <v>20935.900000000001</v>
      </c>
      <c r="E43">
        <f t="shared" si="0"/>
        <v>9.9492206677369772</v>
      </c>
      <c r="F43" s="33">
        <v>9604.8799999999992</v>
      </c>
      <c r="G43">
        <f t="shared" si="0"/>
        <v>9.1700265816316406</v>
      </c>
      <c r="H43" s="33">
        <v>77537.3</v>
      </c>
      <c r="I43">
        <f t="shared" ref="I43" si="9">LN(H43)</f>
        <v>11.258514389880981</v>
      </c>
      <c r="J43" s="22">
        <f t="shared" si="2"/>
        <v>-0.77919408610533658</v>
      </c>
      <c r="K43" s="22">
        <f>(I43-E43)/2</f>
        <v>0.65464686107200176</v>
      </c>
    </row>
    <row r="44" spans="1:11">
      <c r="A44" t="s">
        <v>47</v>
      </c>
      <c r="B44" t="s">
        <v>17</v>
      </c>
      <c r="C44">
        <v>5</v>
      </c>
      <c r="D44" s="33">
        <v>21421.5</v>
      </c>
      <c r="E44">
        <f t="shared" si="0"/>
        <v>9.9721503695610973</v>
      </c>
      <c r="F44" s="33">
        <v>11684</v>
      </c>
      <c r="G44">
        <f t="shared" si="0"/>
        <v>9.3659756635076317</v>
      </c>
      <c r="H44" s="33">
        <v>58367.3</v>
      </c>
      <c r="I44">
        <f t="shared" ref="I44" si="10">LN(H44)</f>
        <v>10.974511080489281</v>
      </c>
      <c r="J44" s="22">
        <f t="shared" si="2"/>
        <v>-0.60617470605346568</v>
      </c>
      <c r="K44" s="22">
        <f>(I44-E44)/2</f>
        <v>0.50118035546409168</v>
      </c>
    </row>
    <row r="45" spans="1:11">
      <c r="A45" t="s">
        <v>48</v>
      </c>
      <c r="B45" t="s">
        <v>17</v>
      </c>
      <c r="C45">
        <v>5</v>
      </c>
      <c r="D45" s="33">
        <v>21350.400000000001</v>
      </c>
      <c r="E45">
        <f t="shared" si="0"/>
        <v>9.9688257538442642</v>
      </c>
      <c r="F45" s="33">
        <v>8697.19</v>
      </c>
      <c r="G45">
        <f t="shared" si="0"/>
        <v>9.0707552639649069</v>
      </c>
      <c r="H45" s="33">
        <v>70511.3</v>
      </c>
      <c r="I45">
        <f t="shared" ref="I45" si="11">LN(H45)</f>
        <v>11.163528259644245</v>
      </c>
      <c r="J45" s="22">
        <f t="shared" si="2"/>
        <v>-0.89807048987935723</v>
      </c>
      <c r="K45" s="22">
        <f>(I45-E45)/2</f>
        <v>0.59735125289999047</v>
      </c>
    </row>
    <row r="46" spans="1:11">
      <c r="A46" t="s">
        <v>49</v>
      </c>
      <c r="B46" t="s">
        <v>17</v>
      </c>
      <c r="C46">
        <v>5</v>
      </c>
      <c r="D46" s="33">
        <v>21394.6</v>
      </c>
      <c r="E46">
        <f t="shared" si="0"/>
        <v>9.9708938327191454</v>
      </c>
      <c r="F46" s="33">
        <v>6765.8</v>
      </c>
      <c r="G46">
        <f t="shared" si="0"/>
        <v>8.8196357893412429</v>
      </c>
      <c r="H46" s="33">
        <v>64400.1</v>
      </c>
      <c r="I46">
        <f t="shared" ref="I46" si="12">LN(H46)</f>
        <v>11.07287046488627</v>
      </c>
      <c r="J46" s="22">
        <f t="shared" si="2"/>
        <v>-1.1512580433779025</v>
      </c>
      <c r="K46" s="22">
        <f>(I46-E46)/2</f>
        <v>0.55098831608356225</v>
      </c>
    </row>
    <row r="47" spans="1:11">
      <c r="A47" t="s">
        <v>50</v>
      </c>
      <c r="B47" t="s">
        <v>17</v>
      </c>
      <c r="C47">
        <v>10</v>
      </c>
      <c r="D47" s="33">
        <v>21081.9</v>
      </c>
      <c r="E47">
        <f t="shared" si="0"/>
        <v>9.9561701314209046</v>
      </c>
      <c r="F47" s="33">
        <v>6402.68</v>
      </c>
      <c r="G47">
        <f t="shared" si="0"/>
        <v>8.7644719316964501</v>
      </c>
      <c r="H47" s="33">
        <v>47256.1</v>
      </c>
      <c r="I47">
        <f t="shared" ref="I47" si="13">LN(H47)</f>
        <v>10.763337025118233</v>
      </c>
      <c r="J47" s="22">
        <f t="shared" si="2"/>
        <v>-1.1916981997244545</v>
      </c>
      <c r="K47" s="22">
        <f>(I47-E47)/2</f>
        <v>0.4035834468486641</v>
      </c>
    </row>
    <row r="48" spans="1:11">
      <c r="A48" t="s">
        <v>51</v>
      </c>
      <c r="B48" t="s">
        <v>17</v>
      </c>
      <c r="C48">
        <v>10</v>
      </c>
      <c r="D48" s="33">
        <v>20880.2</v>
      </c>
      <c r="E48">
        <f t="shared" si="0"/>
        <v>9.9465566204947624</v>
      </c>
      <c r="F48" s="33">
        <v>8271.2199999999993</v>
      </c>
      <c r="G48">
        <f t="shared" si="0"/>
        <v>9.0205372982983825</v>
      </c>
      <c r="H48" s="33">
        <v>57290.6</v>
      </c>
      <c r="I48">
        <f t="shared" ref="I48" si="14">LN(H48)</f>
        <v>10.955891840379724</v>
      </c>
      <c r="J48" s="22">
        <f t="shared" si="2"/>
        <v>-0.92601932219637995</v>
      </c>
      <c r="K48" s="22">
        <f>(I48-E48)/2</f>
        <v>0.50466760994248094</v>
      </c>
    </row>
    <row r="49" spans="1:22">
      <c r="A49" t="s">
        <v>52</v>
      </c>
      <c r="B49" t="s">
        <v>17</v>
      </c>
      <c r="C49">
        <v>10</v>
      </c>
      <c r="D49" s="33">
        <v>20459.400000000001</v>
      </c>
      <c r="E49">
        <f t="shared" si="0"/>
        <v>9.92619771356242</v>
      </c>
      <c r="F49" s="33">
        <v>10247.700000000001</v>
      </c>
      <c r="G49">
        <f t="shared" si="0"/>
        <v>9.2348085691433948</v>
      </c>
      <c r="H49" s="33">
        <v>59038.6</v>
      </c>
      <c r="I49">
        <f t="shared" ref="I49" si="15">LN(H49)</f>
        <v>10.985946746256076</v>
      </c>
      <c r="J49" s="22">
        <f t="shared" si="2"/>
        <v>-0.69138914441902521</v>
      </c>
      <c r="K49" s="22">
        <f>(I49-E49)/2</f>
        <v>0.52987451634682792</v>
      </c>
    </row>
    <row r="50" spans="1:22">
      <c r="A50" t="s">
        <v>53</v>
      </c>
      <c r="B50" t="s">
        <v>17</v>
      </c>
      <c r="C50">
        <v>50</v>
      </c>
      <c r="D50" s="33">
        <v>18774.2</v>
      </c>
      <c r="E50">
        <f t="shared" si="0"/>
        <v>9.8402388658709814</v>
      </c>
      <c r="F50" s="33">
        <v>11190.3</v>
      </c>
      <c r="G50">
        <f t="shared" si="0"/>
        <v>9.3228026105980728</v>
      </c>
      <c r="H50" s="33">
        <v>56966.7</v>
      </c>
      <c r="I50">
        <f t="shared" ref="I50" si="16">LN(H50)</f>
        <v>10.950222165572908</v>
      </c>
      <c r="J50" s="22">
        <f t="shared" si="2"/>
        <v>-0.5174362552729086</v>
      </c>
      <c r="K50" s="22">
        <f>(I50-E50)/2</f>
        <v>0.5549916498509635</v>
      </c>
    </row>
    <row r="51" spans="1:22">
      <c r="A51" t="s">
        <v>54</v>
      </c>
      <c r="B51" t="s">
        <v>17</v>
      </c>
      <c r="C51">
        <v>50</v>
      </c>
      <c r="D51" s="33">
        <v>19353.900000000001</v>
      </c>
      <c r="E51">
        <f t="shared" si="0"/>
        <v>9.8706492285369745</v>
      </c>
      <c r="F51" s="33">
        <v>8039</v>
      </c>
      <c r="G51">
        <f t="shared" si="0"/>
        <v>8.9920599763279601</v>
      </c>
      <c r="H51" s="33">
        <v>56104.3</v>
      </c>
      <c r="I51">
        <f t="shared" ref="I51" si="17">LN(H51)</f>
        <v>10.93496773741477</v>
      </c>
      <c r="J51" s="22">
        <f t="shared" si="2"/>
        <v>-0.8785892522090144</v>
      </c>
      <c r="K51" s="22">
        <f>(I51-E51)/2</f>
        <v>0.53215925443889756</v>
      </c>
      <c r="O51" s="31"/>
    </row>
    <row r="52" spans="1:22">
      <c r="A52" t="s">
        <v>55</v>
      </c>
      <c r="B52" t="s">
        <v>17</v>
      </c>
      <c r="C52">
        <v>50</v>
      </c>
      <c r="D52" s="33">
        <v>19668.900000000001</v>
      </c>
      <c r="E52">
        <f t="shared" si="0"/>
        <v>9.8867939870944088</v>
      </c>
      <c r="F52" s="33">
        <v>8414.1</v>
      </c>
      <c r="G52">
        <f t="shared" si="0"/>
        <v>9.037664149033489</v>
      </c>
      <c r="H52" s="33">
        <v>46502.9</v>
      </c>
      <c r="I52">
        <f t="shared" ref="I52" si="18">LN(H52)</f>
        <v>10.747269955222192</v>
      </c>
      <c r="J52" s="22">
        <f t="shared" si="2"/>
        <v>-0.84912983806091979</v>
      </c>
      <c r="K52" s="22">
        <f>(I52-E52)/2</f>
        <v>0.43023798406389169</v>
      </c>
      <c r="P52" s="31"/>
    </row>
    <row r="53" spans="1:22">
      <c r="A53" t="s">
        <v>56</v>
      </c>
      <c r="B53" t="s">
        <v>17</v>
      </c>
      <c r="C53">
        <v>100</v>
      </c>
      <c r="D53" s="33">
        <v>19225.5</v>
      </c>
      <c r="E53">
        <f t="shared" si="0"/>
        <v>9.8639928018379877</v>
      </c>
      <c r="F53" s="33">
        <v>7271.78</v>
      </c>
      <c r="G53">
        <f t="shared" si="0"/>
        <v>8.8917563823743802</v>
      </c>
      <c r="H53" s="33">
        <v>48579.1</v>
      </c>
      <c r="I53">
        <f t="shared" ref="I53" si="19">LN(H53)</f>
        <v>10.790948676242106</v>
      </c>
      <c r="J53" s="22">
        <f t="shared" si="2"/>
        <v>-0.9722364194636075</v>
      </c>
      <c r="K53" s="22">
        <f>(I53-E53)/2</f>
        <v>0.46347793720205921</v>
      </c>
      <c r="Q53" s="31"/>
    </row>
    <row r="54" spans="1:22">
      <c r="A54" t="s">
        <v>57</v>
      </c>
      <c r="B54" t="s">
        <v>17</v>
      </c>
      <c r="C54">
        <v>100</v>
      </c>
      <c r="D54" s="33">
        <v>19426.099999999999</v>
      </c>
      <c r="E54">
        <f t="shared" si="0"/>
        <v>9.8743728016891676</v>
      </c>
      <c r="F54" s="33">
        <v>6725.44</v>
      </c>
      <c r="G54">
        <f t="shared" si="0"/>
        <v>8.8136526298390478</v>
      </c>
      <c r="H54" s="33">
        <v>47736.4</v>
      </c>
      <c r="I54">
        <f t="shared" ref="I54" si="20">LN(H54)</f>
        <v>10.773449488586955</v>
      </c>
      <c r="J54" s="22">
        <f t="shared" si="2"/>
        <v>-1.0607201718501198</v>
      </c>
      <c r="K54" s="22">
        <f>(I54-E54)/2</f>
        <v>0.44953834344889376</v>
      </c>
      <c r="S54" s="31"/>
    </row>
    <row r="55" spans="1:22">
      <c r="A55" t="s">
        <v>58</v>
      </c>
      <c r="B55" t="s">
        <v>17</v>
      </c>
      <c r="C55">
        <v>100</v>
      </c>
      <c r="D55" s="33">
        <v>21279.5</v>
      </c>
      <c r="E55">
        <f t="shared" si="0"/>
        <v>9.9654994469389386</v>
      </c>
      <c r="F55" s="33">
        <v>6501.57</v>
      </c>
      <c r="G55">
        <f t="shared" si="0"/>
        <v>8.7797989651795483</v>
      </c>
      <c r="H55" s="33">
        <v>54045.5</v>
      </c>
      <c r="I55">
        <f t="shared" ref="I55" si="21">LN(H55)</f>
        <v>10.897581563357143</v>
      </c>
      <c r="J55" s="22">
        <f t="shared" si="2"/>
        <v>-1.1857004817593904</v>
      </c>
      <c r="K55" s="22">
        <f>(I55-E55)/2</f>
        <v>0.46604105820910213</v>
      </c>
    </row>
    <row r="56" spans="1:22">
      <c r="A56" t="s">
        <v>59</v>
      </c>
      <c r="B56" t="s">
        <v>17</v>
      </c>
      <c r="C56">
        <v>500</v>
      </c>
      <c r="D56" s="33">
        <v>19587.900000000001</v>
      </c>
      <c r="E56">
        <f t="shared" si="0"/>
        <v>9.8826673076427483</v>
      </c>
      <c r="F56" s="33">
        <v>7535.19</v>
      </c>
      <c r="G56">
        <f t="shared" si="0"/>
        <v>8.9273393264029384</v>
      </c>
      <c r="H56" s="33">
        <v>32177.599999999999</v>
      </c>
      <c r="I56">
        <f t="shared" ref="I56" si="22">LN(H56)</f>
        <v>10.379025837280338</v>
      </c>
      <c r="J56" s="22">
        <f t="shared" si="2"/>
        <v>-0.95532798123980989</v>
      </c>
      <c r="K56" s="22">
        <f>(I56-E56)/2</f>
        <v>0.24817926481879482</v>
      </c>
    </row>
    <row r="57" spans="1:22">
      <c r="A57" t="s">
        <v>60</v>
      </c>
      <c r="B57" t="s">
        <v>17</v>
      </c>
      <c r="C57">
        <v>500</v>
      </c>
      <c r="D57" s="33">
        <v>19008.5</v>
      </c>
      <c r="E57">
        <f t="shared" si="0"/>
        <v>9.8526415265302134</v>
      </c>
      <c r="F57" s="33">
        <v>5217.9799999999996</v>
      </c>
      <c r="G57">
        <f t="shared" si="0"/>
        <v>8.5598656328031648</v>
      </c>
      <c r="H57" s="33">
        <v>44787</v>
      </c>
      <c r="I57">
        <f t="shared" ref="I57" si="23">LN(H57)</f>
        <v>10.709673197721699</v>
      </c>
      <c r="J57" s="22">
        <f t="shared" si="2"/>
        <v>-1.2927758937270486</v>
      </c>
      <c r="K57" s="22">
        <f>(I57-E57)/2</f>
        <v>0.4285158355957428</v>
      </c>
      <c r="L57" t="s">
        <v>93</v>
      </c>
      <c r="O57" t="s">
        <v>97</v>
      </c>
    </row>
    <row r="58" spans="1:22">
      <c r="A58" t="s">
        <v>61</v>
      </c>
      <c r="B58" t="s">
        <v>17</v>
      </c>
      <c r="C58">
        <v>500</v>
      </c>
      <c r="D58" s="33">
        <v>19316.7</v>
      </c>
      <c r="E58">
        <f t="shared" si="0"/>
        <v>9.8687252857238388</v>
      </c>
      <c r="F58" s="33">
        <v>4858.12</v>
      </c>
      <c r="G58">
        <f t="shared" si="0"/>
        <v>8.488406810780301</v>
      </c>
      <c r="H58" s="33">
        <v>41230.1</v>
      </c>
      <c r="I58">
        <f t="shared" ref="I58" si="24">LN(H58)</f>
        <v>10.626923851116389</v>
      </c>
      <c r="J58" s="22">
        <f t="shared" si="2"/>
        <v>-1.3803184749435378</v>
      </c>
      <c r="K58" s="22">
        <f>(I58-E58)/2</f>
        <v>0.37909928269627535</v>
      </c>
      <c r="L58" t="s">
        <v>94</v>
      </c>
      <c r="M58" t="s">
        <v>95</v>
      </c>
      <c r="N58" t="s">
        <v>96</v>
      </c>
      <c r="O58" t="s">
        <v>94</v>
      </c>
      <c r="P58" t="s">
        <v>95</v>
      </c>
      <c r="Q58" t="s">
        <v>96</v>
      </c>
    </row>
    <row r="59" spans="1:22">
      <c r="A59" t="s">
        <v>62</v>
      </c>
      <c r="B59" t="s">
        <v>91</v>
      </c>
      <c r="C59">
        <v>0</v>
      </c>
      <c r="D59" s="33">
        <v>22487.4</v>
      </c>
      <c r="E59">
        <f t="shared" si="0"/>
        <v>10.020710431333947</v>
      </c>
      <c r="F59" s="33">
        <v>46163.199999999997</v>
      </c>
      <c r="G59">
        <f t="shared" si="0"/>
        <v>10.739938222869299</v>
      </c>
      <c r="H59" s="33">
        <v>129403</v>
      </c>
      <c r="I59">
        <f t="shared" ref="I59" si="25">LN(H59)</f>
        <v>11.770686844706006</v>
      </c>
      <c r="J59" s="22">
        <f t="shared" si="2"/>
        <v>0.7192277915353511</v>
      </c>
      <c r="K59" s="22">
        <f>(I59-E59)/2</f>
        <v>0.87498820668602928</v>
      </c>
      <c r="L59" s="22">
        <f>J59-J35</f>
        <v>1.4931283314688741</v>
      </c>
      <c r="M59" s="22">
        <f>AVERAGE(L59:L61)</f>
        <v>1.3281100557032506</v>
      </c>
      <c r="N59" s="32">
        <f>STDEV(L59:L61)</f>
        <v>0.17649058812112853</v>
      </c>
      <c r="O59" s="22">
        <f>K59-K35</f>
        <v>0.63207696111745992</v>
      </c>
      <c r="P59" s="22">
        <f>AVERAGE(O59:O61)</f>
        <v>0.74762962831806146</v>
      </c>
      <c r="Q59" s="32">
        <f>STDEV(O59:O61)</f>
        <v>0.14997556402034098</v>
      </c>
      <c r="R59" s="22"/>
      <c r="S59" s="32"/>
      <c r="T59" s="22"/>
      <c r="U59" s="22"/>
      <c r="V59" s="32"/>
    </row>
    <row r="60" spans="1:22">
      <c r="A60" t="s">
        <v>63</v>
      </c>
      <c r="B60" t="s">
        <v>91</v>
      </c>
      <c r="C60">
        <v>0</v>
      </c>
      <c r="D60" s="33">
        <v>23041.3</v>
      </c>
      <c r="E60">
        <f t="shared" si="0"/>
        <v>10.045043536829187</v>
      </c>
      <c r="F60" s="33">
        <v>38701.599999999999</v>
      </c>
      <c r="G60">
        <f t="shared" si="0"/>
        <v>10.563636221832498</v>
      </c>
      <c r="H60" s="33">
        <v>178463</v>
      </c>
      <c r="I60">
        <f t="shared" ref="I60" si="26">LN(H60)</f>
        <v>12.092136575802593</v>
      </c>
      <c r="J60" s="22">
        <f t="shared" si="2"/>
        <v>0.5185926850033109</v>
      </c>
      <c r="K60" s="22">
        <f>(I60-E60)/2</f>
        <v>1.0235465194867031</v>
      </c>
      <c r="L60" s="22">
        <f t="shared" ref="L60:L82" si="27">J60-J36</f>
        <v>1.3491656521311448</v>
      </c>
      <c r="O60" s="22">
        <f t="shared" ref="O60:O82" si="28">K60-K36</f>
        <v>0.6936994015454836</v>
      </c>
      <c r="T60" s="22"/>
    </row>
    <row r="61" spans="1:22">
      <c r="A61" t="s">
        <v>64</v>
      </c>
      <c r="B61" t="s">
        <v>91</v>
      </c>
      <c r="C61">
        <v>0</v>
      </c>
      <c r="D61" s="33">
        <v>21978.9</v>
      </c>
      <c r="E61">
        <f t="shared" si="0"/>
        <v>9.9978381812093886</v>
      </c>
      <c r="F61" s="33">
        <v>49669</v>
      </c>
      <c r="G61">
        <f t="shared" si="0"/>
        <v>10.813136275021739</v>
      </c>
      <c r="H61" s="33">
        <v>200342</v>
      </c>
      <c r="I61">
        <f t="shared" ref="I61" si="29">LN(H61)</f>
        <v>12.207781185144777</v>
      </c>
      <c r="J61" s="22">
        <f t="shared" si="2"/>
        <v>0.81529809381235019</v>
      </c>
      <c r="K61" s="22">
        <f>(I61-E61)/2</f>
        <v>1.104971501967694</v>
      </c>
      <c r="L61" s="22">
        <f t="shared" si="27"/>
        <v>1.1420361835097328</v>
      </c>
      <c r="M61" s="22"/>
      <c r="N61" s="32"/>
      <c r="O61" s="22">
        <f t="shared" si="28"/>
        <v>0.91711252229124085</v>
      </c>
      <c r="P61" s="22"/>
      <c r="Q61" s="32"/>
      <c r="R61" s="22"/>
      <c r="S61" s="32"/>
      <c r="T61" s="22"/>
      <c r="U61" s="22"/>
      <c r="V61" s="32"/>
    </row>
    <row r="62" spans="1:22">
      <c r="A62" t="s">
        <v>65</v>
      </c>
      <c r="B62" t="s">
        <v>91</v>
      </c>
      <c r="C62">
        <v>0.5</v>
      </c>
      <c r="D62" s="33">
        <v>22642.9</v>
      </c>
      <c r="E62">
        <f t="shared" si="0"/>
        <v>10.027601615986848</v>
      </c>
      <c r="F62" s="33">
        <v>43305.1</v>
      </c>
      <c r="G62">
        <f t="shared" si="0"/>
        <v>10.67602568996465</v>
      </c>
      <c r="H62" s="33">
        <v>220737</v>
      </c>
      <c r="I62">
        <f t="shared" ref="I62" si="30">LN(H62)</f>
        <v>12.304727226584887</v>
      </c>
      <c r="J62" s="22">
        <f t="shared" si="2"/>
        <v>0.648424073977802</v>
      </c>
      <c r="K62" s="22">
        <f>(I62-E62)/2</f>
        <v>1.1385628052990198</v>
      </c>
      <c r="L62" s="22">
        <f t="shared" si="27"/>
        <v>1.6160537122740752</v>
      </c>
      <c r="M62" s="22">
        <f>AVERAGE(L62:L64)</f>
        <v>1.7237486241478372</v>
      </c>
      <c r="N62" s="32">
        <f>STDEV(L62:L64)</f>
        <v>9.4733734487038659E-2</v>
      </c>
      <c r="O62" s="22">
        <f t="shared" si="28"/>
        <v>0.90115168798046419</v>
      </c>
      <c r="P62" s="22">
        <f>AVERAGE(O62:O64)</f>
        <v>0.89616785332083015</v>
      </c>
      <c r="Q62" s="32">
        <f>STDEV(O62:O64)</f>
        <v>6.0280054356313794E-3</v>
      </c>
      <c r="R62" s="22"/>
      <c r="S62" s="32"/>
      <c r="T62" s="22"/>
      <c r="U62" s="22"/>
      <c r="V62" s="32"/>
    </row>
    <row r="63" spans="1:22">
      <c r="A63" t="s">
        <v>66</v>
      </c>
      <c r="B63" t="s">
        <v>91</v>
      </c>
      <c r="C63">
        <v>0.5</v>
      </c>
      <c r="D63" s="33">
        <v>21112.400000000001</v>
      </c>
      <c r="E63">
        <f t="shared" si="0"/>
        <v>9.9576158245743471</v>
      </c>
      <c r="F63" s="33">
        <v>44474.7</v>
      </c>
      <c r="G63">
        <f t="shared" si="0"/>
        <v>10.702675767148722</v>
      </c>
      <c r="H63" s="33">
        <v>201940</v>
      </c>
      <c r="I63">
        <f t="shared" ref="I63" si="31">LN(H63)</f>
        <v>12.215725902558312</v>
      </c>
      <c r="J63" s="22">
        <f t="shared" si="2"/>
        <v>0.74505994257437536</v>
      </c>
      <c r="K63" s="22">
        <f>(I63-E63)/2</f>
        <v>1.1290550389919822</v>
      </c>
      <c r="L63" s="22">
        <f t="shared" si="27"/>
        <v>1.7942043586601066</v>
      </c>
      <c r="O63" s="22">
        <f t="shared" si="28"/>
        <v>0.89788401079976765</v>
      </c>
      <c r="T63" s="22"/>
    </row>
    <row r="64" spans="1:22">
      <c r="A64" t="s">
        <v>67</v>
      </c>
      <c r="B64" t="s">
        <v>91</v>
      </c>
      <c r="C64">
        <v>0.5</v>
      </c>
      <c r="D64" s="33">
        <v>22189.599999999999</v>
      </c>
      <c r="E64">
        <f t="shared" si="0"/>
        <v>10.007378989626266</v>
      </c>
      <c r="F64" s="33">
        <v>55927.9</v>
      </c>
      <c r="G64">
        <f t="shared" si="0"/>
        <v>10.931818640177063</v>
      </c>
      <c r="H64" s="33">
        <v>210222</v>
      </c>
      <c r="I64">
        <f t="shared" ref="I64" si="32">LN(H64)</f>
        <v>12.255919394174731</v>
      </c>
      <c r="J64" s="22">
        <f t="shared" si="2"/>
        <v>0.9244396505507968</v>
      </c>
      <c r="K64" s="22">
        <f>(I64-E64)/2</f>
        <v>1.1242702022742321</v>
      </c>
      <c r="L64" s="22">
        <f t="shared" si="27"/>
        <v>1.7609878015093301</v>
      </c>
      <c r="M64" s="22"/>
      <c r="N64" s="32"/>
      <c r="O64" s="22">
        <f t="shared" si="28"/>
        <v>0.88946786118225862</v>
      </c>
      <c r="P64" s="22"/>
      <c r="Q64" s="32"/>
      <c r="R64" s="22"/>
      <c r="S64" s="32"/>
      <c r="T64" s="22"/>
      <c r="U64" s="22"/>
      <c r="V64" s="32"/>
    </row>
    <row r="65" spans="1:22">
      <c r="A65" t="s">
        <v>68</v>
      </c>
      <c r="B65" t="s">
        <v>91</v>
      </c>
      <c r="C65">
        <v>1</v>
      </c>
      <c r="D65" s="33">
        <v>21033.5</v>
      </c>
      <c r="E65">
        <f t="shared" si="0"/>
        <v>9.9538716837600703</v>
      </c>
      <c r="F65" s="33">
        <v>33121</v>
      </c>
      <c r="G65">
        <f t="shared" si="0"/>
        <v>10.407922801280105</v>
      </c>
      <c r="H65" s="33">
        <v>136460</v>
      </c>
      <c r="I65">
        <f t="shared" ref="I65" si="33">LN(H65)</f>
        <v>11.823786810369414</v>
      </c>
      <c r="J65" s="22">
        <f t="shared" si="2"/>
        <v>0.45405111752003435</v>
      </c>
      <c r="K65" s="22">
        <f>(I65-E65)/2</f>
        <v>0.93495756330467206</v>
      </c>
      <c r="L65" s="22">
        <f t="shared" si="27"/>
        <v>1.3031999343467344</v>
      </c>
      <c r="M65" s="22">
        <f>AVERAGE(L65:L67)</f>
        <v>1.357010041451933</v>
      </c>
      <c r="N65" s="32">
        <f>STDEV(L65:L67)</f>
        <v>6.5059134653235165E-2</v>
      </c>
      <c r="O65" s="22">
        <f t="shared" si="28"/>
        <v>0.61973273357487901</v>
      </c>
      <c r="P65" s="22">
        <f>AVERAGE(O65:O67)</f>
        <v>0.48477235192934537</v>
      </c>
      <c r="Q65" s="32">
        <f>STDEV(O65:O67)</f>
        <v>0.1573161248461579</v>
      </c>
      <c r="R65" s="22"/>
      <c r="S65" s="32"/>
      <c r="T65" s="22"/>
      <c r="U65" s="22"/>
      <c r="V65" s="32"/>
    </row>
    <row r="66" spans="1:22">
      <c r="A66" t="s">
        <v>69</v>
      </c>
      <c r="B66" t="s">
        <v>91</v>
      </c>
      <c r="C66">
        <v>1</v>
      </c>
      <c r="D66" s="33">
        <v>20621.599999999999</v>
      </c>
      <c r="E66">
        <f t="shared" si="0"/>
        <v>9.9340943491290279</v>
      </c>
      <c r="F66" s="33">
        <v>39983.300000000003</v>
      </c>
      <c r="G66">
        <f t="shared" si="0"/>
        <v>10.596217145918683</v>
      </c>
      <c r="H66" s="33">
        <v>146065</v>
      </c>
      <c r="I66">
        <f t="shared" ref="I66" si="34">LN(H66)</f>
        <v>11.891807007095371</v>
      </c>
      <c r="J66" s="22">
        <f t="shared" si="2"/>
        <v>0.6621227967896548</v>
      </c>
      <c r="K66" s="22">
        <f>(I66-E66)/2</f>
        <v>0.97885632898317176</v>
      </c>
      <c r="L66" s="22">
        <f t="shared" si="27"/>
        <v>1.4293138315709069</v>
      </c>
      <c r="O66" s="22">
        <f t="shared" si="28"/>
        <v>0.52258999905295234</v>
      </c>
      <c r="T66" s="22"/>
    </row>
    <row r="67" spans="1:22">
      <c r="A67" t="s">
        <v>70</v>
      </c>
      <c r="B67" t="s">
        <v>91</v>
      </c>
      <c r="C67">
        <v>1</v>
      </c>
      <c r="D67" s="33">
        <v>20542.2</v>
      </c>
      <c r="E67">
        <f t="shared" si="0"/>
        <v>9.9302365858286805</v>
      </c>
      <c r="F67" s="33">
        <v>35938.300000000003</v>
      </c>
      <c r="G67">
        <f t="shared" si="0"/>
        <v>10.489558858161502</v>
      </c>
      <c r="H67" s="33">
        <v>141991</v>
      </c>
      <c r="I67">
        <f t="shared" ref="I67" si="35">LN(H67)</f>
        <v>11.863518954293093</v>
      </c>
      <c r="J67" s="22">
        <f t="shared" si="2"/>
        <v>0.55932227233282106</v>
      </c>
      <c r="K67" s="22">
        <f>(I67-E67)/2</f>
        <v>0.96664118423220646</v>
      </c>
      <c r="L67" s="22">
        <f t="shared" si="27"/>
        <v>1.3385163584381576</v>
      </c>
      <c r="M67" s="22"/>
      <c r="N67" s="32"/>
      <c r="O67" s="22">
        <f t="shared" si="28"/>
        <v>0.3119943231602047</v>
      </c>
      <c r="P67" s="22"/>
      <c r="Q67" s="32"/>
      <c r="R67" s="22"/>
      <c r="S67" s="32"/>
      <c r="T67" s="22"/>
      <c r="U67" s="22"/>
      <c r="V67" s="32"/>
    </row>
    <row r="68" spans="1:22">
      <c r="A68" t="s">
        <v>71</v>
      </c>
      <c r="B68" t="s">
        <v>91</v>
      </c>
      <c r="C68">
        <v>5</v>
      </c>
      <c r="D68" s="33">
        <v>20648.8</v>
      </c>
      <c r="E68">
        <f t="shared" si="0"/>
        <v>9.9354124853205015</v>
      </c>
      <c r="F68" s="33">
        <v>38739.5</v>
      </c>
      <c r="G68">
        <f t="shared" si="0"/>
        <v>10.564615030321166</v>
      </c>
      <c r="H68" s="33">
        <v>188113</v>
      </c>
      <c r="I68">
        <f t="shared" ref="I68" si="36">LN(H68)</f>
        <v>12.144798125075361</v>
      </c>
      <c r="J68" s="22">
        <f t="shared" si="2"/>
        <v>0.62920254500066441</v>
      </c>
      <c r="K68" s="22">
        <f>(I68-E68)/2</f>
        <v>1.10469281987743</v>
      </c>
      <c r="L68" s="22">
        <f t="shared" si="27"/>
        <v>1.2353772510541301</v>
      </c>
      <c r="M68" s="22">
        <f>AVERAGE(L68:L70)</f>
        <v>1.4961144325232911</v>
      </c>
      <c r="N68" s="32">
        <f>STDEV(L68:L70)</f>
        <v>0.30090414728031006</v>
      </c>
      <c r="O68" s="22">
        <f t="shared" si="28"/>
        <v>0.60351246441333828</v>
      </c>
      <c r="P68" s="22">
        <f>AVERAGE(O68:O70)</f>
        <v>0.60739096407198134</v>
      </c>
      <c r="Q68" s="32">
        <f>STDEV(O68:O70)</f>
        <v>5.2261955497117818E-2</v>
      </c>
      <c r="R68" s="22"/>
      <c r="S68" s="32"/>
      <c r="T68" s="22"/>
      <c r="U68" s="22"/>
      <c r="V68" s="32"/>
    </row>
    <row r="69" spans="1:22">
      <c r="A69" t="s">
        <v>72</v>
      </c>
      <c r="B69" t="s">
        <v>91</v>
      </c>
      <c r="C69">
        <v>5</v>
      </c>
      <c r="D69" s="33">
        <v>21065.3</v>
      </c>
      <c r="E69">
        <f t="shared" si="0"/>
        <v>9.9553824159447455</v>
      </c>
      <c r="F69" s="33">
        <v>35771.599999999999</v>
      </c>
      <c r="G69">
        <f t="shared" si="0"/>
        <v>10.484909561473552</v>
      </c>
      <c r="H69" s="33">
        <v>261203</v>
      </c>
      <c r="I69">
        <f t="shared" ref="I69" si="37">LN(H69)</f>
        <v>12.473053161770217</v>
      </c>
      <c r="J69" s="22">
        <f t="shared" si="2"/>
        <v>0.52952714552880664</v>
      </c>
      <c r="K69" s="22">
        <f>(I69-E69)/2</f>
        <v>1.2588353729127357</v>
      </c>
      <c r="L69" s="22">
        <f t="shared" si="27"/>
        <v>1.4275976354081639</v>
      </c>
      <c r="O69" s="22">
        <f t="shared" si="28"/>
        <v>0.66148412001274526</v>
      </c>
      <c r="T69" s="22"/>
    </row>
    <row r="70" spans="1:22">
      <c r="A70" t="s">
        <v>73</v>
      </c>
      <c r="B70" t="s">
        <v>91</v>
      </c>
      <c r="C70">
        <v>5</v>
      </c>
      <c r="D70" s="33">
        <v>21626.2</v>
      </c>
      <c r="E70">
        <f t="shared" si="0"/>
        <v>9.9816608215899727</v>
      </c>
      <c r="F70" s="33">
        <v>42436.800000000003</v>
      </c>
      <c r="G70">
        <f t="shared" si="0"/>
        <v>10.655771189319649</v>
      </c>
      <c r="H70" s="33">
        <v>198390</v>
      </c>
      <c r="I70">
        <f t="shared" ref="I70" si="38">LN(H70)</f>
        <v>12.197990069336818</v>
      </c>
      <c r="J70" s="22">
        <f t="shared" si="2"/>
        <v>0.6741103677296767</v>
      </c>
      <c r="K70" s="22">
        <f>(I70-E70)/2</f>
        <v>1.1081646238734226</v>
      </c>
      <c r="L70" s="22">
        <f t="shared" si="27"/>
        <v>1.8253684111075792</v>
      </c>
      <c r="M70" s="22"/>
      <c r="N70" s="32"/>
      <c r="O70" s="22">
        <f t="shared" si="28"/>
        <v>0.55717630778986038</v>
      </c>
      <c r="P70" s="22"/>
      <c r="Q70" s="32"/>
      <c r="R70" s="22"/>
      <c r="S70" s="32"/>
      <c r="T70" s="22"/>
      <c r="U70" s="22"/>
      <c r="V70" s="32"/>
    </row>
    <row r="71" spans="1:22">
      <c r="A71" t="s">
        <v>74</v>
      </c>
      <c r="B71" t="s">
        <v>91</v>
      </c>
      <c r="C71">
        <v>10</v>
      </c>
      <c r="D71" s="33">
        <v>22713.8</v>
      </c>
      <c r="E71">
        <f t="shared" si="0"/>
        <v>10.030727948270624</v>
      </c>
      <c r="F71" s="33">
        <v>29248.5</v>
      </c>
      <c r="G71">
        <f t="shared" si="0"/>
        <v>10.283583569293752</v>
      </c>
      <c r="H71" s="33">
        <v>192827</v>
      </c>
      <c r="I71">
        <f t="shared" ref="I71" si="39">LN(H71)</f>
        <v>12.169548692847464</v>
      </c>
      <c r="J71" s="22">
        <f t="shared" si="2"/>
        <v>0.25285562102312831</v>
      </c>
      <c r="K71" s="22">
        <f>(I71-E71)/2</f>
        <v>1.0694103722884201</v>
      </c>
      <c r="L71" s="22">
        <f t="shared" si="27"/>
        <v>1.4445538207475828</v>
      </c>
      <c r="M71" s="22">
        <f>AVERAGE(L71:L73)</f>
        <v>1.3280941197881677</v>
      </c>
      <c r="N71" s="32">
        <f>STDEV(L71:L73)</f>
        <v>0.10151170296661118</v>
      </c>
      <c r="O71" s="22">
        <f t="shared" si="28"/>
        <v>0.66582692543975597</v>
      </c>
      <c r="P71" s="22">
        <f>AVERAGE(O71:O73)</f>
        <v>0.60927509765721177</v>
      </c>
      <c r="Q71" s="32">
        <f>STDEV(O71:O73)</f>
        <v>0.10214972878542522</v>
      </c>
      <c r="R71" s="22"/>
      <c r="S71" s="32"/>
      <c r="T71" s="22"/>
      <c r="U71" s="22"/>
      <c r="V71" s="32"/>
    </row>
    <row r="72" spans="1:22">
      <c r="A72" t="s">
        <v>75</v>
      </c>
      <c r="B72" t="s">
        <v>91</v>
      </c>
      <c r="C72">
        <v>10</v>
      </c>
      <c r="D72" s="33">
        <v>21331.8</v>
      </c>
      <c r="E72">
        <f t="shared" si="0"/>
        <v>9.9679541960905684</v>
      </c>
      <c r="F72" s="33">
        <v>30433.8</v>
      </c>
      <c r="G72">
        <f t="shared" si="0"/>
        <v>10.323309111860912</v>
      </c>
      <c r="H72" s="33">
        <v>223815</v>
      </c>
      <c r="I72">
        <f t="shared" ref="I72" si="40">LN(H72)</f>
        <v>12.318575096742631</v>
      </c>
      <c r="J72" s="22">
        <f t="shared" si="2"/>
        <v>0.35535491577034328</v>
      </c>
      <c r="K72" s="22">
        <f>(I72-E72)/2</f>
        <v>1.1753104503260312</v>
      </c>
      <c r="L72" s="22">
        <f t="shared" si="27"/>
        <v>1.2813742379667232</v>
      </c>
      <c r="O72" s="22">
        <f t="shared" si="28"/>
        <v>0.67064284038355026</v>
      </c>
      <c r="T72" s="22"/>
    </row>
    <row r="73" spans="1:22">
      <c r="A73" t="s">
        <v>76</v>
      </c>
      <c r="B73" t="s">
        <v>91</v>
      </c>
      <c r="C73">
        <v>10</v>
      </c>
      <c r="D73" s="33">
        <v>21897.9</v>
      </c>
      <c r="E73">
        <f t="shared" si="0"/>
        <v>9.9941460207958546</v>
      </c>
      <c r="F73" s="33">
        <v>38604</v>
      </c>
      <c r="G73">
        <f t="shared" si="0"/>
        <v>10.561111177027026</v>
      </c>
      <c r="H73" s="33">
        <v>168823</v>
      </c>
      <c r="I73">
        <f t="shared" ref="I73" si="41">LN(H73)</f>
        <v>12.036606107786168</v>
      </c>
      <c r="J73" s="22">
        <f t="shared" si="2"/>
        <v>0.56696515623117172</v>
      </c>
      <c r="K73" s="22">
        <f>(I73-E73)/2</f>
        <v>1.0212300434951569</v>
      </c>
      <c r="L73" s="22">
        <f t="shared" si="27"/>
        <v>1.2583543006501969</v>
      </c>
      <c r="M73" s="22"/>
      <c r="N73" s="32"/>
      <c r="O73" s="22">
        <f t="shared" si="28"/>
        <v>0.49135552714832897</v>
      </c>
      <c r="P73" s="22"/>
      <c r="Q73" s="32"/>
      <c r="R73" s="22"/>
      <c r="S73" s="32"/>
      <c r="T73" s="22"/>
      <c r="U73" s="22"/>
      <c r="V73" s="32"/>
    </row>
    <row r="74" spans="1:22">
      <c r="A74" t="s">
        <v>77</v>
      </c>
      <c r="B74" t="s">
        <v>91</v>
      </c>
      <c r="C74">
        <v>50</v>
      </c>
      <c r="D74" s="33">
        <v>21152.2</v>
      </c>
      <c r="E74">
        <f t="shared" si="0"/>
        <v>9.9594991979773617</v>
      </c>
      <c r="F74" s="33">
        <v>50806.1</v>
      </c>
      <c r="G74">
        <f t="shared" si="0"/>
        <v>10.835771705097855</v>
      </c>
      <c r="H74" s="33">
        <v>187356</v>
      </c>
      <c r="I74">
        <f t="shared" ref="I74" si="42">LN(H74)</f>
        <v>12.140765829329521</v>
      </c>
      <c r="J74" s="22">
        <f t="shared" si="2"/>
        <v>0.87627250712049332</v>
      </c>
      <c r="K74" s="22">
        <f>(I74-E74)/2</f>
        <v>1.0906333156760795</v>
      </c>
      <c r="L74" s="22">
        <f t="shared" si="27"/>
        <v>1.3937087623934019</v>
      </c>
      <c r="M74" s="22">
        <f>AVERAGE(L74:L76)</f>
        <v>1.5432234163195175</v>
      </c>
      <c r="N74" s="32">
        <f>STDEV(L74:L76)</f>
        <v>0.17093612214014831</v>
      </c>
      <c r="O74" s="22">
        <f t="shared" si="28"/>
        <v>0.53564166582511596</v>
      </c>
      <c r="P74" s="22">
        <f>AVERAGE(O74:O76)</f>
        <v>0.63992325008818673</v>
      </c>
      <c r="Q74" s="32">
        <f>STDEV(O74:O76)</f>
        <v>0.11928365013988727</v>
      </c>
      <c r="R74" s="22"/>
      <c r="S74" s="32"/>
      <c r="T74" s="22"/>
      <c r="U74" s="22"/>
      <c r="V74" s="32"/>
    </row>
    <row r="75" spans="1:22">
      <c r="A75" t="s">
        <v>78</v>
      </c>
      <c r="B75" t="s">
        <v>91</v>
      </c>
      <c r="C75">
        <v>50</v>
      </c>
      <c r="D75" s="33">
        <v>21915.9</v>
      </c>
      <c r="E75">
        <f t="shared" si="0"/>
        <v>9.9949676797714595</v>
      </c>
      <c r="F75" s="33">
        <v>41059</v>
      </c>
      <c r="G75">
        <f t="shared" si="0"/>
        <v>10.622765335673327</v>
      </c>
      <c r="H75" s="33">
        <v>216980</v>
      </c>
      <c r="I75">
        <f t="shared" ref="I75" si="43">LN(H75)</f>
        <v>12.287560462376442</v>
      </c>
      <c r="J75" s="22">
        <f t="shared" si="2"/>
        <v>0.6277976559018672</v>
      </c>
      <c r="K75" s="22">
        <f>(I75-E75)/2</f>
        <v>1.1462963913024913</v>
      </c>
      <c r="L75" s="22">
        <f t="shared" si="27"/>
        <v>1.5063869081108816</v>
      </c>
      <c r="O75" s="22">
        <f t="shared" si="28"/>
        <v>0.61413713686359372</v>
      </c>
      <c r="T75" s="22"/>
    </row>
    <row r="76" spans="1:22">
      <c r="A76" t="s">
        <v>79</v>
      </c>
      <c r="B76" t="s">
        <v>91</v>
      </c>
      <c r="C76">
        <v>50</v>
      </c>
      <c r="D76" s="33">
        <v>20811.599999999999</v>
      </c>
      <c r="E76">
        <f t="shared" si="0"/>
        <v>9.9432658025445395</v>
      </c>
      <c r="F76" s="33">
        <v>50197</v>
      </c>
      <c r="G76">
        <f t="shared" si="0"/>
        <v>10.823710542937889</v>
      </c>
      <c r="H76" s="33">
        <v>229515</v>
      </c>
      <c r="I76">
        <f t="shared" ref="I76" si="44">LN(H76)</f>
        <v>12.343723665824024</v>
      </c>
      <c r="J76" s="22">
        <f t="shared" si="2"/>
        <v>0.88044474039334908</v>
      </c>
      <c r="K76" s="22">
        <f>(I76-E76)/2</f>
        <v>1.2002289316397423</v>
      </c>
      <c r="L76" s="22">
        <f t="shared" si="27"/>
        <v>1.7295745784542689</v>
      </c>
      <c r="M76" s="22"/>
      <c r="N76" s="32"/>
      <c r="O76" s="22">
        <f t="shared" si="28"/>
        <v>0.76999094757585063</v>
      </c>
      <c r="P76" s="22"/>
      <c r="Q76" s="32"/>
      <c r="R76" s="22"/>
      <c r="S76" s="32"/>
      <c r="T76" s="22"/>
      <c r="U76" s="22"/>
      <c r="V76" s="32"/>
    </row>
    <row r="77" spans="1:22">
      <c r="A77" t="s">
        <v>80</v>
      </c>
      <c r="B77" t="s">
        <v>91</v>
      </c>
      <c r="C77">
        <v>100</v>
      </c>
      <c r="D77" s="33">
        <v>19770.099999999999</v>
      </c>
      <c r="E77">
        <f t="shared" si="0"/>
        <v>9.891925974320813</v>
      </c>
      <c r="F77" s="33">
        <v>26874</v>
      </c>
      <c r="G77">
        <f t="shared" si="0"/>
        <v>10.198914555435355</v>
      </c>
      <c r="H77" s="33">
        <v>193375</v>
      </c>
      <c r="I77">
        <f t="shared" ref="I77" si="45">LN(H77)</f>
        <v>12.172386587875367</v>
      </c>
      <c r="J77" s="22">
        <f t="shared" si="2"/>
        <v>0.30698858111454186</v>
      </c>
      <c r="K77" s="22">
        <f>(I77-E77)/2</f>
        <v>1.1402303067772772</v>
      </c>
      <c r="L77" s="22">
        <f t="shared" si="27"/>
        <v>1.2792250005781494</v>
      </c>
      <c r="M77" s="22">
        <f>AVERAGE(L77:L79)</f>
        <v>1.531272524625561</v>
      </c>
      <c r="N77" s="32">
        <f>STDEV(L77:L79)</f>
        <v>0.25436327334721276</v>
      </c>
      <c r="O77" s="22">
        <f t="shared" si="28"/>
        <v>0.676752369575218</v>
      </c>
      <c r="P77" s="22">
        <f>AVERAGE(O77:O79)</f>
        <v>0.69014372791980938</v>
      </c>
      <c r="Q77" s="32">
        <f>STDEV(O77:O79)</f>
        <v>8.08252748396589E-2</v>
      </c>
      <c r="R77" s="22"/>
      <c r="S77" s="32"/>
      <c r="T77" s="22"/>
      <c r="U77" s="22"/>
      <c r="V77" s="32"/>
    </row>
    <row r="78" spans="1:22">
      <c r="A78" t="s">
        <v>81</v>
      </c>
      <c r="B78" t="s">
        <v>91</v>
      </c>
      <c r="C78">
        <v>100</v>
      </c>
      <c r="D78" s="33">
        <v>20542</v>
      </c>
      <c r="E78">
        <f t="shared" si="0"/>
        <v>9.9302268497257504</v>
      </c>
      <c r="F78" s="33">
        <v>32735.3</v>
      </c>
      <c r="G78">
        <f t="shared" si="0"/>
        <v>10.396209285336024</v>
      </c>
      <c r="H78" s="33">
        <v>173339</v>
      </c>
      <c r="I78">
        <f t="shared" ref="I78" si="46">LN(H78)</f>
        <v>12.063004493662811</v>
      </c>
      <c r="J78" s="22">
        <f t="shared" si="2"/>
        <v>0.46598243561027353</v>
      </c>
      <c r="K78" s="22">
        <f>(I78-E78)/2</f>
        <v>1.0663888219685305</v>
      </c>
      <c r="L78" s="22">
        <f t="shared" si="27"/>
        <v>1.5267026074603933</v>
      </c>
      <c r="O78" s="22">
        <f t="shared" si="28"/>
        <v>0.6168504785196367</v>
      </c>
      <c r="T78" s="22"/>
    </row>
    <row r="79" spans="1:22">
      <c r="A79" t="s">
        <v>82</v>
      </c>
      <c r="B79" t="s">
        <v>91</v>
      </c>
      <c r="C79">
        <v>100</v>
      </c>
      <c r="D79" s="33">
        <v>20120.5</v>
      </c>
      <c r="E79">
        <f t="shared" si="0"/>
        <v>9.9094944747995299</v>
      </c>
      <c r="F79" s="33">
        <v>36742.300000000003</v>
      </c>
      <c r="G79">
        <f t="shared" si="0"/>
        <v>10.51168395887828</v>
      </c>
      <c r="H79" s="33">
        <v>241647</v>
      </c>
      <c r="I79">
        <f t="shared" ref="I79" si="47">LN(H79)</f>
        <v>12.395233262546881</v>
      </c>
      <c r="J79" s="22">
        <f t="shared" si="2"/>
        <v>0.60218948407874962</v>
      </c>
      <c r="K79" s="22">
        <f>(I79-E79)/2</f>
        <v>1.2428693938736757</v>
      </c>
      <c r="L79" s="22">
        <f t="shared" si="27"/>
        <v>1.78788996583814</v>
      </c>
      <c r="M79" s="22"/>
      <c r="N79" s="32"/>
      <c r="O79" s="22">
        <f t="shared" si="28"/>
        <v>0.77682833566457354</v>
      </c>
      <c r="P79" s="22"/>
      <c r="Q79" s="32"/>
      <c r="R79" s="22"/>
      <c r="S79" s="32"/>
      <c r="T79" s="22"/>
      <c r="U79" s="22"/>
      <c r="V79" s="32"/>
    </row>
    <row r="80" spans="1:22">
      <c r="A80" t="s">
        <v>83</v>
      </c>
      <c r="B80" t="s">
        <v>91</v>
      </c>
      <c r="C80">
        <v>500</v>
      </c>
      <c r="D80" s="33">
        <v>20879.599999999999</v>
      </c>
      <c r="E80">
        <f t="shared" si="0"/>
        <v>9.9465278847249525</v>
      </c>
      <c r="F80" s="33">
        <v>23566.3</v>
      </c>
      <c r="G80">
        <f t="shared" si="0"/>
        <v>10.06757300439679</v>
      </c>
      <c r="H80" s="33">
        <v>265599</v>
      </c>
      <c r="I80">
        <f t="shared" ref="I80" si="48">LN(H80)</f>
        <v>12.489742931517087</v>
      </c>
      <c r="J80" s="22">
        <f t="shared" si="2"/>
        <v>0.1210451196718374</v>
      </c>
      <c r="K80" s="22">
        <f>(I80-E80)/2</f>
        <v>1.2716075233960673</v>
      </c>
      <c r="L80" s="22">
        <f t="shared" si="27"/>
        <v>1.0763731009116473</v>
      </c>
      <c r="M80" s="22">
        <f>AVERAGE(L80:L82)</f>
        <v>1.3510752040279581</v>
      </c>
      <c r="N80" s="32">
        <f>STDEV(L80:L82)</f>
        <v>0.28518894235173714</v>
      </c>
      <c r="O80" s="22">
        <f t="shared" si="28"/>
        <v>1.0234282585772725</v>
      </c>
      <c r="P80" s="22">
        <f>AVERAGE(O80:O82)</f>
        <v>0.97266365983885217</v>
      </c>
      <c r="Q80" s="32">
        <f>STDEV(O80:O82)</f>
        <v>0.15769081356562406</v>
      </c>
      <c r="R80" s="22"/>
      <c r="S80" s="32"/>
      <c r="T80" s="22"/>
      <c r="U80" s="22"/>
      <c r="V80" s="32"/>
    </row>
    <row r="81" spans="1:20">
      <c r="A81" t="s">
        <v>84</v>
      </c>
      <c r="B81" t="s">
        <v>91</v>
      </c>
      <c r="C81">
        <v>500</v>
      </c>
      <c r="D81" s="33">
        <v>21250.799999999999</v>
      </c>
      <c r="E81">
        <f t="shared" si="0"/>
        <v>9.9641498207027528</v>
      </c>
      <c r="F81" s="33">
        <v>30244.799999999999</v>
      </c>
      <c r="G81">
        <f t="shared" si="0"/>
        <v>10.317079547855901</v>
      </c>
      <c r="H81" s="33">
        <v>245946</v>
      </c>
      <c r="I81">
        <f t="shared" ref="I81" si="49">LN(H81)</f>
        <v>12.41286727862305</v>
      </c>
      <c r="J81" s="22">
        <f t="shared" si="2"/>
        <v>0.35292972715314797</v>
      </c>
      <c r="K81" s="22">
        <f>(I81-E81)/2</f>
        <v>1.2243587289601487</v>
      </c>
      <c r="L81" s="22">
        <f t="shared" si="27"/>
        <v>1.6457056208801966</v>
      </c>
      <c r="O81" s="22">
        <f t="shared" si="28"/>
        <v>0.79584289336440595</v>
      </c>
      <c r="Q81" s="33"/>
      <c r="T81" s="22"/>
    </row>
    <row r="82" spans="1:20">
      <c r="A82" t="s">
        <v>85</v>
      </c>
      <c r="B82" t="s">
        <v>91</v>
      </c>
      <c r="C82">
        <v>500</v>
      </c>
      <c r="D82" s="33">
        <v>19680.2</v>
      </c>
      <c r="E82">
        <f t="shared" si="0"/>
        <v>9.8873683331562319</v>
      </c>
      <c r="F82" s="33">
        <v>18735.900000000001</v>
      </c>
      <c r="G82">
        <f t="shared" si="0"/>
        <v>9.8381967485047248</v>
      </c>
      <c r="H82" s="33">
        <v>378135</v>
      </c>
      <c r="I82">
        <f t="shared" ref="I82" si="50">LN(H82)</f>
        <v>12.843006553698538</v>
      </c>
      <c r="J82" s="22">
        <f>G82-E82</f>
        <v>-4.9171584651507061E-2</v>
      </c>
      <c r="K82" s="22">
        <f>(I82-E82)/2</f>
        <v>1.4778191102711533</v>
      </c>
      <c r="L82" s="22">
        <f t="shared" si="27"/>
        <v>1.3311468902920307</v>
      </c>
      <c r="M82" s="22"/>
      <c r="N82" s="32"/>
      <c r="O82" s="22">
        <f t="shared" si="28"/>
        <v>1.098719827574878</v>
      </c>
      <c r="Q82" s="33"/>
      <c r="T82" s="22"/>
    </row>
    <row r="85" spans="1:20">
      <c r="J85">
        <v>24</v>
      </c>
      <c r="K85">
        <v>48</v>
      </c>
      <c r="L85" t="s">
        <v>93</v>
      </c>
      <c r="N85" t="s">
        <v>97</v>
      </c>
    </row>
    <row r="86" spans="1:20">
      <c r="D86" s="30" t="s">
        <v>37</v>
      </c>
      <c r="F86" s="30" t="s">
        <v>87</v>
      </c>
      <c r="H86" s="30" t="s">
        <v>90</v>
      </c>
      <c r="J86" t="s">
        <v>98</v>
      </c>
      <c r="K86" t="s">
        <v>98</v>
      </c>
      <c r="L86" t="s">
        <v>95</v>
      </c>
      <c r="M86" t="s">
        <v>96</v>
      </c>
      <c r="N86" t="s">
        <v>95</v>
      </c>
      <c r="O86" t="s">
        <v>96</v>
      </c>
    </row>
    <row r="87" spans="1:20">
      <c r="A87" t="s">
        <v>38</v>
      </c>
      <c r="B87" t="s">
        <v>17</v>
      </c>
      <c r="C87">
        <v>0</v>
      </c>
      <c r="D87" s="33">
        <v>831.25599999999997</v>
      </c>
      <c r="E87">
        <f t="shared" ref="E87" si="51">LN(D87)</f>
        <v>6.7229378099891264</v>
      </c>
      <c r="F87" s="33">
        <v>1702.74</v>
      </c>
      <c r="G87">
        <f t="shared" ref="G87" si="52">LN(F87)</f>
        <v>7.4399939972514444</v>
      </c>
      <c r="H87" s="33">
        <v>2785.26</v>
      </c>
      <c r="I87">
        <f t="shared" ref="I87" si="53">LN(H87)</f>
        <v>7.932096505274961</v>
      </c>
      <c r="J87" s="22">
        <f>G87-E87</f>
        <v>0.71705618726231801</v>
      </c>
      <c r="K87" s="22">
        <f>(I87-E87)/2</f>
        <v>0.60457934764291732</v>
      </c>
      <c r="L87" s="22">
        <f>AVERAGE(J87:J89)</f>
        <v>0.99854527974080864</v>
      </c>
      <c r="M87" s="32">
        <f>STDEV(J87:J89)</f>
        <v>0.24458237388793816</v>
      </c>
      <c r="N87" s="22">
        <f>AVERAGE(K87:K89)</f>
        <v>0.58174949215113914</v>
      </c>
      <c r="O87" s="32">
        <f>STDEV(K87:K89)</f>
        <v>4.2130418701503691E-2</v>
      </c>
      <c r="Q87" s="22"/>
      <c r="R87" s="22"/>
      <c r="S87" s="32"/>
    </row>
    <row r="88" spans="1:20">
      <c r="A88" t="s">
        <v>39</v>
      </c>
      <c r="B88" t="s">
        <v>17</v>
      </c>
      <c r="C88">
        <v>0</v>
      </c>
      <c r="D88" s="33">
        <v>852.89099999999996</v>
      </c>
      <c r="E88">
        <f t="shared" ref="E88" si="54">LN(D88)</f>
        <v>6.7486317550358326</v>
      </c>
      <c r="F88" s="33">
        <v>2612.56</v>
      </c>
      <c r="G88">
        <f t="shared" ref="G88" si="55">LN(F88)</f>
        <v>7.8680858625165175</v>
      </c>
      <c r="H88" s="33">
        <v>2874.71</v>
      </c>
      <c r="I88">
        <f t="shared" ref="I88" si="56">LN(H88)</f>
        <v>7.9637070785785564</v>
      </c>
      <c r="J88" s="22">
        <f t="shared" ref="J88:J110" si="57">G88-E88</f>
        <v>1.119454107480685</v>
      </c>
      <c r="K88" s="22">
        <f t="shared" ref="K88:K110" si="58">(I88-E88)/2</f>
        <v>0.60753766177136193</v>
      </c>
      <c r="Q88" s="22"/>
    </row>
    <row r="89" spans="1:20">
      <c r="A89" t="s">
        <v>40</v>
      </c>
      <c r="B89" t="s">
        <v>17</v>
      </c>
      <c r="C89">
        <v>0</v>
      </c>
      <c r="D89" s="33">
        <v>1243.0999999999999</v>
      </c>
      <c r="E89">
        <f t="shared" ref="E89" si="59">LN(D89)</f>
        <v>7.1253635387976697</v>
      </c>
      <c r="F89" s="33">
        <v>3961.94</v>
      </c>
      <c r="G89">
        <f t="shared" ref="G89" si="60">LN(F89)</f>
        <v>8.2844890832770925</v>
      </c>
      <c r="H89" s="33">
        <v>3610.59</v>
      </c>
      <c r="I89">
        <f t="shared" ref="I89" si="61">LN(H89)</f>
        <v>8.1916264728759458</v>
      </c>
      <c r="J89" s="22">
        <f t="shared" si="57"/>
        <v>1.1591255444794228</v>
      </c>
      <c r="K89" s="22">
        <f t="shared" si="58"/>
        <v>0.53313146703913805</v>
      </c>
      <c r="L89" s="22"/>
      <c r="M89" s="32"/>
      <c r="N89" s="22"/>
      <c r="O89" s="32"/>
      <c r="Q89" s="22"/>
      <c r="R89" s="22"/>
      <c r="S89" s="32"/>
    </row>
    <row r="90" spans="1:20">
      <c r="A90" t="s">
        <v>41</v>
      </c>
      <c r="B90" t="s">
        <v>17</v>
      </c>
      <c r="C90">
        <v>0.5</v>
      </c>
      <c r="D90" s="33">
        <v>1824.96</v>
      </c>
      <c r="E90">
        <f t="shared" ref="E90" si="62">LN(D90)</f>
        <v>7.509313347968174</v>
      </c>
      <c r="F90" s="33">
        <v>3204.31</v>
      </c>
      <c r="G90">
        <f t="shared" ref="G90" si="63">LN(F90)</f>
        <v>8.0722520575653061</v>
      </c>
      <c r="H90" s="33">
        <v>3462.27</v>
      </c>
      <c r="I90">
        <f t="shared" ref="I90" si="64">LN(H90)</f>
        <v>8.1496797222965096</v>
      </c>
      <c r="J90" s="22">
        <f t="shared" si="57"/>
        <v>0.5629387095971321</v>
      </c>
      <c r="K90" s="22">
        <f t="shared" si="58"/>
        <v>0.32018318716416783</v>
      </c>
      <c r="L90" s="22">
        <f>AVERAGE(J90:J92)</f>
        <v>0.71494221824603132</v>
      </c>
      <c r="M90" s="32">
        <f>STDEV(J90:J92)</f>
        <v>0.13895504731624336</v>
      </c>
      <c r="N90" s="22">
        <f>AVERAGE(K90:K92)</f>
        <v>0.41321541402994155</v>
      </c>
      <c r="O90" s="32">
        <f>STDEV(K90:K92)</f>
        <v>8.8517866708687359E-2</v>
      </c>
      <c r="Q90" s="22"/>
      <c r="R90" s="22"/>
      <c r="S90" s="32"/>
    </row>
    <row r="91" spans="1:20">
      <c r="A91" t="s">
        <v>42</v>
      </c>
      <c r="B91" t="s">
        <v>17</v>
      </c>
      <c r="C91">
        <v>0.5</v>
      </c>
      <c r="D91" s="33">
        <v>1773.18</v>
      </c>
      <c r="E91">
        <f t="shared" ref="E91" si="65">LN(D91)</f>
        <v>7.4805298237637521</v>
      </c>
      <c r="F91" s="33">
        <v>3740.52</v>
      </c>
      <c r="G91">
        <f t="shared" ref="G91" si="66">LN(F91)</f>
        <v>8.2269799181769248</v>
      </c>
      <c r="H91" s="33">
        <v>4785.37</v>
      </c>
      <c r="I91">
        <f t="shared" ref="I91" si="67">LN(H91)</f>
        <v>8.4733186258715101</v>
      </c>
      <c r="J91" s="22">
        <f t="shared" si="57"/>
        <v>0.74645009441317267</v>
      </c>
      <c r="K91" s="22">
        <f t="shared" si="58"/>
        <v>0.496394401053879</v>
      </c>
      <c r="Q91" s="22"/>
    </row>
    <row r="92" spans="1:20">
      <c r="A92" t="s">
        <v>43</v>
      </c>
      <c r="B92" t="s">
        <v>17</v>
      </c>
      <c r="C92">
        <v>0.5</v>
      </c>
      <c r="D92" s="33">
        <v>1771.12</v>
      </c>
      <c r="E92">
        <f t="shared" ref="E92" si="68">LN(D92)</f>
        <v>7.4793673938159699</v>
      </c>
      <c r="F92" s="33">
        <v>4083.89</v>
      </c>
      <c r="G92">
        <f t="shared" ref="G92" si="69">LN(F92)</f>
        <v>8.3148052445437592</v>
      </c>
      <c r="H92" s="33">
        <v>4127.82</v>
      </c>
      <c r="I92">
        <f t="shared" ref="I92" si="70">LN(H92)</f>
        <v>8.3255047015595256</v>
      </c>
      <c r="J92" s="22">
        <f t="shared" si="57"/>
        <v>0.83543785072778931</v>
      </c>
      <c r="K92" s="22">
        <f t="shared" si="58"/>
        <v>0.42306865387177783</v>
      </c>
      <c r="L92" s="22"/>
      <c r="M92" s="32"/>
      <c r="N92" s="22"/>
      <c r="O92" s="32"/>
      <c r="Q92" s="22"/>
      <c r="R92" s="22"/>
      <c r="S92" s="32"/>
    </row>
    <row r="93" spans="1:20">
      <c r="A93" t="s">
        <v>44</v>
      </c>
      <c r="B93" t="s">
        <v>17</v>
      </c>
      <c r="C93">
        <v>1</v>
      </c>
      <c r="D93" s="33">
        <v>1515.41</v>
      </c>
      <c r="E93">
        <f t="shared" ref="E93" si="71">LN(D93)</f>
        <v>7.3234413083932779</v>
      </c>
      <c r="F93" s="33">
        <v>3737.93</v>
      </c>
      <c r="G93">
        <f t="shared" ref="G93" si="72">LN(F93)</f>
        <v>8.2262872612484035</v>
      </c>
      <c r="H93" s="33">
        <v>5434.37</v>
      </c>
      <c r="I93">
        <f t="shared" ref="I93" si="73">LN(H93)</f>
        <v>8.6004988774732194</v>
      </c>
      <c r="J93" s="22">
        <f t="shared" si="57"/>
        <v>0.90284595285512559</v>
      </c>
      <c r="K93" s="22">
        <f t="shared" si="58"/>
        <v>0.63852878453997075</v>
      </c>
      <c r="L93" s="22">
        <f>AVERAGE(J93:J95)</f>
        <v>0.7771163930585393</v>
      </c>
      <c r="M93" s="32">
        <f>STDEV(J93:J95)</f>
        <v>0.10918216676630013</v>
      </c>
      <c r="N93" s="22">
        <f>AVERAGE(K93:K95)</f>
        <v>0.65525173804830228</v>
      </c>
      <c r="O93" s="32">
        <f>STDEV(K93:K95)</f>
        <v>9.3704045444718942E-2</v>
      </c>
      <c r="Q93" s="22"/>
      <c r="R93" s="22"/>
      <c r="S93" s="32"/>
    </row>
    <row r="94" spans="1:20">
      <c r="A94" t="s">
        <v>45</v>
      </c>
      <c r="B94" t="s">
        <v>17</v>
      </c>
      <c r="C94">
        <v>1</v>
      </c>
      <c r="D94" s="33">
        <v>1808.43</v>
      </c>
      <c r="E94">
        <f t="shared" ref="E94" si="74">LN(D94)</f>
        <v>7.5002143445330161</v>
      </c>
      <c r="F94" s="33">
        <v>3723.86</v>
      </c>
      <c r="G94">
        <f t="shared" ref="G94" si="75">LN(F94)</f>
        <v>8.2225160437053244</v>
      </c>
      <c r="H94" s="33">
        <v>5666.26</v>
      </c>
      <c r="I94">
        <f t="shared" ref="I94" si="76">LN(H94)</f>
        <v>8.6422845670891508</v>
      </c>
      <c r="J94" s="22">
        <f t="shared" si="57"/>
        <v>0.72230169917230835</v>
      </c>
      <c r="K94" s="22">
        <f t="shared" si="58"/>
        <v>0.57103511127806739</v>
      </c>
      <c r="Q94" s="22"/>
    </row>
    <row r="95" spans="1:20">
      <c r="A95" t="s">
        <v>46</v>
      </c>
      <c r="B95" t="s">
        <v>17</v>
      </c>
      <c r="C95">
        <v>1</v>
      </c>
      <c r="D95" s="33">
        <v>1647.65</v>
      </c>
      <c r="E95">
        <f t="shared" ref="E95" si="77">LN(D95)</f>
        <v>7.4071053092731036</v>
      </c>
      <c r="F95" s="33">
        <v>3338.6</v>
      </c>
      <c r="G95">
        <f t="shared" ref="G95" si="78">LN(F95)</f>
        <v>8.1133068364212875</v>
      </c>
      <c r="H95" s="33">
        <v>7476.26</v>
      </c>
      <c r="I95">
        <f t="shared" ref="I95" si="79">LN(H95)</f>
        <v>8.919487945926841</v>
      </c>
      <c r="J95" s="22">
        <f t="shared" si="57"/>
        <v>0.70620152714818385</v>
      </c>
      <c r="K95" s="22">
        <f t="shared" si="58"/>
        <v>0.7561913183268687</v>
      </c>
      <c r="L95" s="22"/>
      <c r="M95" s="32"/>
      <c r="N95" s="22"/>
      <c r="O95" s="32"/>
      <c r="Q95" s="22"/>
      <c r="R95" s="22"/>
      <c r="S95" s="32"/>
    </row>
    <row r="96" spans="1:20">
      <c r="A96" t="s">
        <v>47</v>
      </c>
      <c r="B96" t="s">
        <v>17</v>
      </c>
      <c r="C96">
        <v>5</v>
      </c>
      <c r="D96" s="33">
        <v>1626.24</v>
      </c>
      <c r="E96">
        <f t="shared" ref="E96" si="80">LN(D96)</f>
        <v>7.3940258806917445</v>
      </c>
      <c r="F96" s="33">
        <v>3164.41</v>
      </c>
      <c r="G96">
        <f t="shared" ref="G96" si="81">LN(F96)</f>
        <v>8.0597219032989926</v>
      </c>
      <c r="H96" s="33">
        <v>7137.99</v>
      </c>
      <c r="I96">
        <f t="shared" ref="I96" si="82">LN(H96)</f>
        <v>8.8731865030964769</v>
      </c>
      <c r="J96" s="22">
        <f t="shared" si="57"/>
        <v>0.66569602260724814</v>
      </c>
      <c r="K96" s="22">
        <f t="shared" si="58"/>
        <v>0.73958031120236623</v>
      </c>
      <c r="L96" s="22">
        <f>AVERAGE(J96:J98)</f>
        <v>0.613469186132928</v>
      </c>
      <c r="M96" s="32">
        <f>STDEV(J96:J98)</f>
        <v>0.10428662970362641</v>
      </c>
      <c r="N96" s="22">
        <f>AVERAGE(K96:K98)</f>
        <v>0.68629286738095752</v>
      </c>
      <c r="O96" s="32">
        <f>STDEV(K96:K98)</f>
        <v>6.5381100595437364E-2</v>
      </c>
      <c r="Q96" s="22"/>
      <c r="R96" s="22"/>
      <c r="S96" s="32"/>
    </row>
    <row r="97" spans="1:19">
      <c r="A97" t="s">
        <v>48</v>
      </c>
      <c r="B97" t="s">
        <v>17</v>
      </c>
      <c r="C97">
        <v>5</v>
      </c>
      <c r="D97" s="33">
        <v>2076.52</v>
      </c>
      <c r="E97">
        <f t="shared" ref="E97" si="83">LN(D97)</f>
        <v>7.638448694616045</v>
      </c>
      <c r="F97" s="33">
        <v>3401.04</v>
      </c>
      <c r="G97">
        <f t="shared" ref="G97" si="84">LN(F97)</f>
        <v>8.131836546184724</v>
      </c>
      <c r="H97" s="33">
        <v>7080.63</v>
      </c>
      <c r="I97">
        <f t="shared" ref="I97" si="85">LN(H97)</f>
        <v>8.8651181657798563</v>
      </c>
      <c r="J97" s="22">
        <f t="shared" si="57"/>
        <v>0.49338785156867893</v>
      </c>
      <c r="K97" s="22">
        <f t="shared" si="58"/>
        <v>0.61333473558190565</v>
      </c>
      <c r="Q97" s="22"/>
    </row>
    <row r="98" spans="1:19">
      <c r="A98" t="s">
        <v>49</v>
      </c>
      <c r="B98" t="s">
        <v>17</v>
      </c>
      <c r="C98">
        <v>5</v>
      </c>
      <c r="D98" s="33">
        <v>1667.11</v>
      </c>
      <c r="E98">
        <f t="shared" ref="E98" si="86">LN(D98)</f>
        <v>7.4188468673764003</v>
      </c>
      <c r="F98" s="33">
        <v>3295.03</v>
      </c>
      <c r="G98">
        <f t="shared" ref="G98" si="87">LN(F98)</f>
        <v>8.1001705515992573</v>
      </c>
      <c r="H98" s="33">
        <v>6841.58</v>
      </c>
      <c r="I98">
        <f t="shared" ref="I98" si="88">LN(H98)</f>
        <v>8.8307739780936014</v>
      </c>
      <c r="J98" s="22">
        <f t="shared" si="57"/>
        <v>0.68132368422285694</v>
      </c>
      <c r="K98" s="22">
        <f t="shared" si="58"/>
        <v>0.70596355535860056</v>
      </c>
      <c r="L98" s="22"/>
      <c r="M98" s="32"/>
      <c r="N98" s="22"/>
      <c r="O98" s="32"/>
      <c r="Q98" s="22"/>
      <c r="R98" s="22"/>
      <c r="S98" s="32"/>
    </row>
    <row r="99" spans="1:19">
      <c r="A99" t="s">
        <v>50</v>
      </c>
      <c r="B99" t="s">
        <v>17</v>
      </c>
      <c r="C99">
        <v>10</v>
      </c>
      <c r="D99" s="33">
        <v>2138.7399999999998</v>
      </c>
      <c r="E99">
        <f t="shared" ref="E99" si="89">LN(D99)</f>
        <v>7.6679721495671851</v>
      </c>
      <c r="F99" s="33">
        <v>3782.23</v>
      </c>
      <c r="G99">
        <f t="shared" ref="G99" si="90">LN(F99)</f>
        <v>8.2380690617532064</v>
      </c>
      <c r="H99" s="33">
        <v>5730.86</v>
      </c>
      <c r="I99">
        <f t="shared" ref="I99" si="91">LN(H99)</f>
        <v>8.6536208857068537</v>
      </c>
      <c r="J99" s="22">
        <f t="shared" si="57"/>
        <v>0.57009691218602132</v>
      </c>
      <c r="K99" s="22">
        <f t="shared" si="58"/>
        <v>0.49282436806983432</v>
      </c>
      <c r="L99" s="22">
        <f>AVERAGE(J99:J101)</f>
        <v>0.64179057155370423</v>
      </c>
      <c r="M99" s="32">
        <f>STDEV(J99:J101)</f>
        <v>9.0554631536104074E-2</v>
      </c>
      <c r="N99" s="22">
        <f>AVERAGE(K99:K101)</f>
        <v>0.53210125737129343</v>
      </c>
      <c r="O99" s="32">
        <f>STDEV(K99:K101)</f>
        <v>3.4798221633243351E-2</v>
      </c>
      <c r="Q99" s="22"/>
      <c r="R99" s="22"/>
      <c r="S99" s="32"/>
    </row>
    <row r="100" spans="1:19">
      <c r="A100" t="s">
        <v>51</v>
      </c>
      <c r="B100" t="s">
        <v>17</v>
      </c>
      <c r="C100">
        <v>10</v>
      </c>
      <c r="D100" s="33">
        <v>1672.53</v>
      </c>
      <c r="E100">
        <f t="shared" ref="E100" si="92">LN(D100)</f>
        <v>7.4220927290612444</v>
      </c>
      <c r="F100" s="33">
        <v>3518</v>
      </c>
      <c r="G100">
        <f t="shared" ref="G100" si="93">LN(F100)</f>
        <v>8.1656479252975043</v>
      </c>
      <c r="H100" s="33">
        <v>4968.57</v>
      </c>
      <c r="I100">
        <f t="shared" ref="I100" si="94">LN(H100)</f>
        <v>8.5108873513313554</v>
      </c>
      <c r="J100" s="22">
        <f t="shared" si="57"/>
        <v>0.74355519623625987</v>
      </c>
      <c r="K100" s="22">
        <f t="shared" si="58"/>
        <v>0.54439731113505552</v>
      </c>
      <c r="Q100" s="22"/>
    </row>
    <row r="101" spans="1:19">
      <c r="A101" t="s">
        <v>52</v>
      </c>
      <c r="B101" t="s">
        <v>17</v>
      </c>
      <c r="C101">
        <v>10</v>
      </c>
      <c r="D101" s="33">
        <v>1779.08</v>
      </c>
      <c r="E101">
        <f t="shared" ref="E101" si="95">LN(D101)</f>
        <v>7.4838516557385111</v>
      </c>
      <c r="F101" s="33">
        <v>3279.91</v>
      </c>
      <c r="G101">
        <f t="shared" ref="G101" si="96">LN(F101)</f>
        <v>8.0955712619773426</v>
      </c>
      <c r="H101" s="33">
        <v>5442.62</v>
      </c>
      <c r="I101">
        <f t="shared" ref="I101" si="97">LN(H101)</f>
        <v>8.6020158415564918</v>
      </c>
      <c r="J101" s="22">
        <f t="shared" si="57"/>
        <v>0.61171960623883148</v>
      </c>
      <c r="K101" s="22">
        <f t="shared" si="58"/>
        <v>0.55908209290899036</v>
      </c>
      <c r="L101" s="22"/>
      <c r="M101" s="32"/>
      <c r="N101" s="22"/>
      <c r="O101" s="32"/>
      <c r="Q101" s="22"/>
      <c r="R101" s="22"/>
      <c r="S101" s="32"/>
    </row>
    <row r="102" spans="1:19">
      <c r="A102" t="s">
        <v>53</v>
      </c>
      <c r="B102" t="s">
        <v>17</v>
      </c>
      <c r="C102">
        <v>50</v>
      </c>
      <c r="D102" s="33">
        <v>2046.81</v>
      </c>
      <c r="E102">
        <f t="shared" ref="E102" si="98">LN(D102)</f>
        <v>7.6240377625942024</v>
      </c>
      <c r="F102" s="33">
        <v>3189.23</v>
      </c>
      <c r="G102">
        <f t="shared" ref="G102" si="99">LN(F102)</f>
        <v>8.067534787331871</v>
      </c>
      <c r="H102" s="33">
        <v>8486.19</v>
      </c>
      <c r="I102">
        <f t="shared" ref="I102" si="100">LN(H102)</f>
        <v>9.0461954153301463</v>
      </c>
      <c r="J102" s="22">
        <f t="shared" si="57"/>
        <v>0.44349702473766861</v>
      </c>
      <c r="K102" s="22">
        <f t="shared" si="58"/>
        <v>0.71107882636797193</v>
      </c>
      <c r="L102" s="22">
        <f>AVERAGE(J102:J104)</f>
        <v>0.50531750288634447</v>
      </c>
      <c r="M102" s="32">
        <f>STDEV(J102:J104)</f>
        <v>0.12163702516817611</v>
      </c>
      <c r="N102" s="22">
        <f>AVERAGE(K102:K104)</f>
        <v>0.54655887568503714</v>
      </c>
      <c r="O102" s="32">
        <f>STDEV(K102:K104)</f>
        <v>0.14486648805511476</v>
      </c>
      <c r="Q102" s="22"/>
      <c r="R102" s="22"/>
      <c r="S102" s="32"/>
    </row>
    <row r="103" spans="1:19">
      <c r="A103" t="s">
        <v>54</v>
      </c>
      <c r="B103" t="s">
        <v>17</v>
      </c>
      <c r="C103">
        <v>50</v>
      </c>
      <c r="D103" s="33">
        <v>1903.66</v>
      </c>
      <c r="E103">
        <f t="shared" ref="E103" si="101">LN(D103)</f>
        <v>7.5515336279769629</v>
      </c>
      <c r="F103" s="33">
        <v>3629.98</v>
      </c>
      <c r="G103">
        <f t="shared" ref="G103" si="102">LN(F103)</f>
        <v>8.1969824176018449</v>
      </c>
      <c r="H103" s="33">
        <v>4572.16</v>
      </c>
      <c r="I103">
        <f t="shared" ref="I103" si="103">LN(H103)</f>
        <v>8.4277410199279146</v>
      </c>
      <c r="J103" s="22">
        <f t="shared" si="57"/>
        <v>0.64544878962488195</v>
      </c>
      <c r="K103" s="22">
        <f t="shared" si="58"/>
        <v>0.43810369597547583</v>
      </c>
      <c r="Q103" s="22"/>
    </row>
    <row r="104" spans="1:19">
      <c r="A104" t="s">
        <v>55</v>
      </c>
      <c r="B104" t="s">
        <v>17</v>
      </c>
      <c r="C104">
        <v>50</v>
      </c>
      <c r="D104" s="33">
        <v>2036.56</v>
      </c>
      <c r="E104">
        <f t="shared" ref="E104" si="104">LN(D104)</f>
        <v>7.6190173889672534</v>
      </c>
      <c r="F104" s="33">
        <v>3121.36</v>
      </c>
      <c r="G104">
        <f t="shared" ref="G104" si="105">LN(F104)</f>
        <v>8.0460240832637364</v>
      </c>
      <c r="H104" s="33">
        <v>5431.69</v>
      </c>
      <c r="I104">
        <f t="shared" ref="I104" si="106">LN(H104)</f>
        <v>8.600005598390581</v>
      </c>
      <c r="J104" s="22">
        <f t="shared" si="57"/>
        <v>0.42700669429648297</v>
      </c>
      <c r="K104" s="22">
        <f t="shared" si="58"/>
        <v>0.49049410471166377</v>
      </c>
      <c r="L104" s="22"/>
      <c r="M104" s="32"/>
      <c r="N104" s="22"/>
      <c r="O104" s="32"/>
      <c r="Q104" s="22"/>
      <c r="R104" s="22"/>
      <c r="S104" s="32"/>
    </row>
    <row r="105" spans="1:19">
      <c r="A105" t="s">
        <v>56</v>
      </c>
      <c r="B105" t="s">
        <v>17</v>
      </c>
      <c r="C105">
        <v>100</v>
      </c>
      <c r="D105" s="33">
        <v>2293.44</v>
      </c>
      <c r="E105">
        <f t="shared" ref="E105" si="107">LN(D105)</f>
        <v>7.7378081528055542</v>
      </c>
      <c r="F105" s="33">
        <v>3973.4</v>
      </c>
      <c r="G105">
        <f t="shared" ref="G105" si="108">LN(F105)</f>
        <v>8.2873774303339633</v>
      </c>
      <c r="H105" s="33">
        <v>7398.28</v>
      </c>
      <c r="I105">
        <f t="shared" ref="I105" si="109">LN(H105)</f>
        <v>8.9090028197432236</v>
      </c>
      <c r="J105" s="22">
        <f t="shared" si="57"/>
        <v>0.54956927752840912</v>
      </c>
      <c r="K105" s="22">
        <f t="shared" si="58"/>
        <v>0.58559733346883469</v>
      </c>
      <c r="L105" s="22">
        <f>AVERAGE(J105:J107)</f>
        <v>0.46097585048968792</v>
      </c>
      <c r="M105" s="32">
        <f>STDEV(J105:J107)</f>
        <v>8.3118296890564741E-2</v>
      </c>
      <c r="N105" s="22">
        <f>AVERAGE(K105:K107)</f>
        <v>0.63726982724878178</v>
      </c>
      <c r="O105" s="32">
        <f>STDEV(K105:K107)</f>
        <v>5.2882861214977907E-2</v>
      </c>
      <c r="Q105" s="22"/>
      <c r="R105" s="22"/>
      <c r="S105" s="32"/>
    </row>
    <row r="106" spans="1:19">
      <c r="A106" t="s">
        <v>57</v>
      </c>
      <c r="B106" t="s">
        <v>17</v>
      </c>
      <c r="C106">
        <v>100</v>
      </c>
      <c r="D106" s="33">
        <v>1984.76</v>
      </c>
      <c r="E106">
        <f t="shared" ref="E106" si="110">LN(D106)</f>
        <v>7.593253279010467</v>
      </c>
      <c r="F106" s="33">
        <v>3108.52</v>
      </c>
      <c r="G106">
        <f t="shared" ref="G106" si="111">LN(F106)</f>
        <v>8.0419020076600631</v>
      </c>
      <c r="H106" s="33">
        <v>7909.53</v>
      </c>
      <c r="I106">
        <f t="shared" ref="I106" si="112">LN(H106)</f>
        <v>8.9758236405387049</v>
      </c>
      <c r="J106" s="22">
        <f t="shared" si="57"/>
        <v>0.44864872864959615</v>
      </c>
      <c r="K106" s="22">
        <f t="shared" si="58"/>
        <v>0.69128518076411893</v>
      </c>
      <c r="Q106" s="22"/>
    </row>
    <row r="107" spans="1:19">
      <c r="A107" t="s">
        <v>58</v>
      </c>
      <c r="B107" t="s">
        <v>17</v>
      </c>
      <c r="C107">
        <v>100</v>
      </c>
      <c r="D107" s="33">
        <v>2081.3000000000002</v>
      </c>
      <c r="E107">
        <f t="shared" ref="E107" si="113">LN(D107)</f>
        <v>7.6407479774642058</v>
      </c>
      <c r="F107" s="33">
        <v>3057.82</v>
      </c>
      <c r="G107">
        <f t="shared" ref="G107" si="114">LN(F107)</f>
        <v>8.0254575227552643</v>
      </c>
      <c r="H107" s="33">
        <v>7410.12</v>
      </c>
      <c r="I107">
        <f t="shared" ref="I107" si="115">LN(H107)</f>
        <v>8.9106019124909892</v>
      </c>
      <c r="J107" s="22">
        <f t="shared" si="57"/>
        <v>0.3847095452910585</v>
      </c>
      <c r="K107" s="22">
        <f t="shared" si="58"/>
        <v>0.63492696751339173</v>
      </c>
      <c r="L107" s="22"/>
      <c r="M107" s="32"/>
      <c r="N107" s="22"/>
      <c r="O107" s="32"/>
      <c r="Q107" s="22"/>
      <c r="R107" s="22"/>
      <c r="S107" s="32"/>
    </row>
    <row r="108" spans="1:19">
      <c r="A108" t="s">
        <v>59</v>
      </c>
      <c r="B108" t="s">
        <v>17</v>
      </c>
      <c r="C108">
        <v>500</v>
      </c>
      <c r="D108" s="33">
        <v>2121.88</v>
      </c>
      <c r="E108">
        <f t="shared" ref="E108" si="116">LN(D108)</f>
        <v>7.6600577671507644</v>
      </c>
      <c r="F108" s="33">
        <v>2698.9</v>
      </c>
      <c r="G108">
        <f t="shared" ref="G108" si="117">LN(F108)</f>
        <v>7.9005995615720677</v>
      </c>
      <c r="H108" s="33">
        <v>6491.98</v>
      </c>
      <c r="I108">
        <f t="shared" ref="I108" si="118">LN(H108)</f>
        <v>8.7783228479150104</v>
      </c>
      <c r="J108" s="22">
        <f t="shared" si="57"/>
        <v>0.2405417944213033</v>
      </c>
      <c r="K108" s="22">
        <f t="shared" si="58"/>
        <v>0.55913254038212301</v>
      </c>
      <c r="L108" s="22">
        <f>AVERAGE(J108:J110)</f>
        <v>0.45545229637673107</v>
      </c>
      <c r="M108" s="32">
        <f>STDEV(J108:J110)</f>
        <v>0.18900117098886929</v>
      </c>
      <c r="N108" s="22">
        <f>AVERAGE(K108:K110)</f>
        <v>0.60263711419669697</v>
      </c>
      <c r="O108" s="32">
        <f>STDEV(K108:K110)</f>
        <v>6.2109921014582833E-2</v>
      </c>
      <c r="Q108" s="22"/>
      <c r="R108" s="22"/>
      <c r="S108" s="32"/>
    </row>
    <row r="109" spans="1:19">
      <c r="A109" t="s">
        <v>60</v>
      </c>
      <c r="B109" t="s">
        <v>17</v>
      </c>
      <c r="C109">
        <v>500</v>
      </c>
      <c r="D109" s="33">
        <v>1869.69</v>
      </c>
      <c r="E109">
        <f t="shared" ref="E109" si="119">LN(D109)</f>
        <v>7.5335279207053025</v>
      </c>
      <c r="F109" s="33">
        <v>3392.5</v>
      </c>
      <c r="G109">
        <f t="shared" ref="G109" si="120">LN(F109)</f>
        <v>8.1293223917090245</v>
      </c>
      <c r="H109" s="33">
        <v>5904.98</v>
      </c>
      <c r="I109">
        <f t="shared" ref="I109" si="121">LN(H109)</f>
        <v>8.6835513416655239</v>
      </c>
      <c r="J109" s="22">
        <f t="shared" si="57"/>
        <v>0.59579447100372196</v>
      </c>
      <c r="K109" s="22">
        <f t="shared" si="58"/>
        <v>0.57501171048011068</v>
      </c>
      <c r="L109" s="22"/>
      <c r="N109" s="22"/>
      <c r="Q109" s="22"/>
    </row>
    <row r="110" spans="1:19">
      <c r="A110" t="s">
        <v>61</v>
      </c>
      <c r="B110" t="s">
        <v>17</v>
      </c>
      <c r="C110">
        <v>500</v>
      </c>
      <c r="D110" s="33">
        <v>1912.55</v>
      </c>
      <c r="E110">
        <f t="shared" ref="E110" si="122">LN(D110)</f>
        <v>7.5561927091497978</v>
      </c>
      <c r="F110" s="33">
        <v>3249.36</v>
      </c>
      <c r="G110">
        <f t="shared" ref="G110" si="123">LN(F110)</f>
        <v>8.0862133328549657</v>
      </c>
      <c r="H110" s="33">
        <v>7359.35</v>
      </c>
      <c r="I110">
        <f t="shared" ref="I110" si="124">LN(H110)</f>
        <v>8.903726892605512</v>
      </c>
      <c r="J110" s="22">
        <f t="shared" si="57"/>
        <v>0.53002062370516789</v>
      </c>
      <c r="K110" s="22">
        <f t="shared" si="58"/>
        <v>0.67376709172785709</v>
      </c>
      <c r="L110" s="22"/>
      <c r="N110" s="22"/>
      <c r="Q110" s="22"/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2"/>
  <sheetViews>
    <sheetView workbookViewId="0">
      <selection activeCell="I11" sqref="I11"/>
    </sheetView>
  </sheetViews>
  <sheetFormatPr baseColWidth="10" defaultRowHeight="15" x14ac:dyDescent="0"/>
  <sheetData>
    <row r="2" spans="1:6">
      <c r="D2" t="s">
        <v>93</v>
      </c>
    </row>
    <row r="3" spans="1:6">
      <c r="D3" s="30" t="s">
        <v>88</v>
      </c>
    </row>
    <row r="5" spans="1:6">
      <c r="A5" t="s">
        <v>38</v>
      </c>
      <c r="B5" t="s">
        <v>17</v>
      </c>
      <c r="C5">
        <v>0</v>
      </c>
      <c r="D5">
        <v>0.55469999999999997</v>
      </c>
      <c r="E5">
        <f>AVERAGE(D5:D7)</f>
        <v>0.54876666666666674</v>
      </c>
      <c r="F5">
        <f>STDEV(D5:D7)</f>
        <v>5.6712726378947064E-3</v>
      </c>
    </row>
    <row r="6" spans="1:6">
      <c r="A6" t="s">
        <v>39</v>
      </c>
      <c r="B6" t="s">
        <v>17</v>
      </c>
      <c r="C6">
        <v>0</v>
      </c>
      <c r="D6">
        <v>0.54339999999999999</v>
      </c>
    </row>
    <row r="7" spans="1:6">
      <c r="A7" t="s">
        <v>40</v>
      </c>
      <c r="B7" t="s">
        <v>17</v>
      </c>
      <c r="C7">
        <v>0</v>
      </c>
      <c r="D7">
        <v>0.54820000000000002</v>
      </c>
    </row>
    <row r="8" spans="1:6">
      <c r="A8" t="s">
        <v>41</v>
      </c>
      <c r="B8" t="s">
        <v>17</v>
      </c>
      <c r="C8">
        <v>0.5</v>
      </c>
      <c r="D8">
        <v>0.51629999999999998</v>
      </c>
      <c r="E8">
        <f>AVERAGE(D8:D10)</f>
        <v>0.51603333333333323</v>
      </c>
      <c r="F8">
        <f>STDEV(D8:D10)</f>
        <v>4.6188021535171385E-4</v>
      </c>
    </row>
    <row r="9" spans="1:6">
      <c r="A9" t="s">
        <v>42</v>
      </c>
      <c r="B9" t="s">
        <v>17</v>
      </c>
      <c r="C9">
        <v>0.5</v>
      </c>
      <c r="D9">
        <v>0.51629999999999998</v>
      </c>
    </row>
    <row r="10" spans="1:6">
      <c r="A10" t="s">
        <v>43</v>
      </c>
      <c r="B10" t="s">
        <v>17</v>
      </c>
      <c r="C10">
        <v>0.5</v>
      </c>
      <c r="D10">
        <v>0.51549999999999996</v>
      </c>
    </row>
    <row r="11" spans="1:6">
      <c r="A11" t="s">
        <v>44</v>
      </c>
      <c r="B11" t="s">
        <v>17</v>
      </c>
      <c r="C11">
        <v>1</v>
      </c>
      <c r="D11">
        <v>0.51890000000000003</v>
      </c>
      <c r="E11">
        <f>AVERAGE(D11:D13)</f>
        <v>0.53763333333333341</v>
      </c>
      <c r="F11">
        <f>STDEV(D11:D13)</f>
        <v>1.6224775293770095E-2</v>
      </c>
    </row>
    <row r="12" spans="1:6">
      <c r="A12" t="s">
        <v>45</v>
      </c>
      <c r="B12" t="s">
        <v>17</v>
      </c>
      <c r="C12">
        <v>1</v>
      </c>
      <c r="D12">
        <v>0.54679999999999995</v>
      </c>
    </row>
    <row r="13" spans="1:6">
      <c r="A13" t="s">
        <v>46</v>
      </c>
      <c r="B13" t="s">
        <v>17</v>
      </c>
      <c r="C13">
        <v>1</v>
      </c>
      <c r="D13">
        <v>0.54720000000000002</v>
      </c>
    </row>
    <row r="14" spans="1:6">
      <c r="A14" t="s">
        <v>47</v>
      </c>
      <c r="B14" t="s">
        <v>17</v>
      </c>
      <c r="C14">
        <v>5</v>
      </c>
      <c r="D14">
        <v>0.53110000000000002</v>
      </c>
      <c r="E14">
        <f>AVERAGE(D14:D16)</f>
        <v>0.5087666666666667</v>
      </c>
      <c r="F14">
        <f>STDEV(D14:D16)</f>
        <v>2.7966468016775631E-2</v>
      </c>
    </row>
    <row r="15" spans="1:6">
      <c r="A15" t="s">
        <v>48</v>
      </c>
      <c r="B15" t="s">
        <v>17</v>
      </c>
      <c r="C15">
        <v>5</v>
      </c>
      <c r="D15">
        <v>0.47739999999999999</v>
      </c>
    </row>
    <row r="16" spans="1:6">
      <c r="A16" t="s">
        <v>49</v>
      </c>
      <c r="B16" t="s">
        <v>17</v>
      </c>
      <c r="C16">
        <v>5</v>
      </c>
      <c r="D16">
        <v>0.51780000000000004</v>
      </c>
    </row>
    <row r="17" spans="1:6">
      <c r="A17" t="s">
        <v>50</v>
      </c>
      <c r="B17" t="s">
        <v>17</v>
      </c>
      <c r="C17">
        <v>10</v>
      </c>
      <c r="D17">
        <v>0.51429999999999998</v>
      </c>
      <c r="E17">
        <f>AVERAGE(D17:D19)</f>
        <v>0.52053333333333329</v>
      </c>
      <c r="F17">
        <f>STDEV(D17:D19)</f>
        <v>5.6163451935697002E-3</v>
      </c>
    </row>
    <row r="18" spans="1:6">
      <c r="A18" t="s">
        <v>51</v>
      </c>
      <c r="B18" t="s">
        <v>17</v>
      </c>
      <c r="C18">
        <v>10</v>
      </c>
      <c r="D18">
        <v>0.52210000000000001</v>
      </c>
    </row>
    <row r="19" spans="1:6">
      <c r="A19" t="s">
        <v>52</v>
      </c>
      <c r="B19" t="s">
        <v>17</v>
      </c>
      <c r="C19">
        <v>10</v>
      </c>
      <c r="D19">
        <v>0.5252</v>
      </c>
    </row>
    <row r="20" spans="1:6">
      <c r="A20" t="s">
        <v>53</v>
      </c>
      <c r="B20" t="s">
        <v>17</v>
      </c>
      <c r="C20">
        <v>50</v>
      </c>
      <c r="D20">
        <v>0.52729999999999999</v>
      </c>
      <c r="E20">
        <f>AVERAGE(D20:D22)</f>
        <v>0.52266666666666672</v>
      </c>
      <c r="F20">
        <f>STDEV(D20:D22)</f>
        <v>7.4272022547748826E-3</v>
      </c>
    </row>
    <row r="21" spans="1:6">
      <c r="A21" t="s">
        <v>54</v>
      </c>
      <c r="B21" t="s">
        <v>17</v>
      </c>
      <c r="C21">
        <v>50</v>
      </c>
      <c r="D21">
        <v>0.52659999999999996</v>
      </c>
    </row>
    <row r="22" spans="1:6">
      <c r="A22" t="s">
        <v>55</v>
      </c>
      <c r="B22" t="s">
        <v>17</v>
      </c>
      <c r="C22">
        <v>50</v>
      </c>
      <c r="D22">
        <v>0.5141</v>
      </c>
    </row>
    <row r="23" spans="1:6">
      <c r="A23" t="s">
        <v>56</v>
      </c>
      <c r="B23" t="s">
        <v>17</v>
      </c>
      <c r="C23">
        <v>100</v>
      </c>
      <c r="D23">
        <v>0.52170000000000005</v>
      </c>
      <c r="E23">
        <f>AVERAGE(D23:D25)</f>
        <v>0.50896666666666668</v>
      </c>
      <c r="F23">
        <f>STDEV(D23:D25)</f>
        <v>1.6744053670880721E-2</v>
      </c>
    </row>
    <row r="24" spans="1:6">
      <c r="A24" t="s">
        <v>57</v>
      </c>
      <c r="B24" t="s">
        <v>17</v>
      </c>
      <c r="C24">
        <v>100</v>
      </c>
      <c r="D24">
        <v>0.51519999999999999</v>
      </c>
    </row>
    <row r="25" spans="1:6">
      <c r="A25" t="s">
        <v>58</v>
      </c>
      <c r="B25" t="s">
        <v>17</v>
      </c>
      <c r="C25">
        <v>100</v>
      </c>
      <c r="D25">
        <v>0.49</v>
      </c>
    </row>
    <row r="26" spans="1:6">
      <c r="A26" t="s">
        <v>59</v>
      </c>
      <c r="B26" t="s">
        <v>17</v>
      </c>
      <c r="C26">
        <v>500</v>
      </c>
      <c r="D26">
        <v>0.49249999999999999</v>
      </c>
      <c r="E26">
        <f>AVERAGE(D26:D28)</f>
        <v>0.4738</v>
      </c>
      <c r="F26">
        <f>STDEV(D26:D28)</f>
        <v>2.8416368522385129E-2</v>
      </c>
    </row>
    <row r="27" spans="1:6">
      <c r="A27" t="s">
        <v>60</v>
      </c>
      <c r="B27" t="s">
        <v>17</v>
      </c>
      <c r="C27">
        <v>500</v>
      </c>
      <c r="D27">
        <v>0.48780000000000001</v>
      </c>
    </row>
    <row r="28" spans="1:6">
      <c r="A28" t="s">
        <v>61</v>
      </c>
      <c r="B28" t="s">
        <v>17</v>
      </c>
      <c r="C28">
        <v>500</v>
      </c>
      <c r="D28">
        <v>0.44109999999999999</v>
      </c>
    </row>
    <row r="29" spans="1:6">
      <c r="A29" t="s">
        <v>62</v>
      </c>
      <c r="B29" t="s">
        <v>91</v>
      </c>
      <c r="C29">
        <v>0</v>
      </c>
      <c r="D29">
        <v>0.58079999999999998</v>
      </c>
      <c r="E29">
        <f>AVERAGE(D29:D31)</f>
        <v>0.57733333333333337</v>
      </c>
      <c r="F29">
        <f>STDEV(D29:D31)</f>
        <v>5.5770362499569272E-3</v>
      </c>
    </row>
    <row r="30" spans="1:6">
      <c r="A30" t="s">
        <v>63</v>
      </c>
      <c r="B30" t="s">
        <v>91</v>
      </c>
      <c r="C30">
        <v>0</v>
      </c>
      <c r="D30">
        <v>0.58030000000000004</v>
      </c>
    </row>
    <row r="31" spans="1:6">
      <c r="A31" t="s">
        <v>64</v>
      </c>
      <c r="B31" t="s">
        <v>91</v>
      </c>
      <c r="C31">
        <v>0</v>
      </c>
      <c r="D31">
        <v>0.57089999999999996</v>
      </c>
    </row>
    <row r="32" spans="1:6">
      <c r="A32" t="s">
        <v>65</v>
      </c>
      <c r="B32" t="s">
        <v>91</v>
      </c>
      <c r="C32">
        <v>0.5</v>
      </c>
      <c r="D32">
        <v>0.57920000000000005</v>
      </c>
      <c r="E32">
        <f>AVERAGE(D32:D34)</f>
        <v>0.57046666666666668</v>
      </c>
      <c r="F32">
        <f>STDEV(D32:D34)</f>
        <v>8.1739423372895227E-3</v>
      </c>
    </row>
    <row r="33" spans="1:6">
      <c r="A33" t="s">
        <v>66</v>
      </c>
      <c r="B33" t="s">
        <v>91</v>
      </c>
      <c r="C33">
        <v>0.5</v>
      </c>
      <c r="D33">
        <v>0.56920000000000004</v>
      </c>
    </row>
    <row r="34" spans="1:6">
      <c r="A34" t="s">
        <v>67</v>
      </c>
      <c r="B34" t="s">
        <v>91</v>
      </c>
      <c r="C34">
        <v>0.5</v>
      </c>
      <c r="D34">
        <v>0.56299999999999994</v>
      </c>
    </row>
    <row r="35" spans="1:6">
      <c r="A35" t="s">
        <v>68</v>
      </c>
      <c r="B35" t="s">
        <v>91</v>
      </c>
      <c r="C35">
        <v>1</v>
      </c>
      <c r="D35">
        <v>0.57630000000000003</v>
      </c>
      <c r="E35">
        <f>AVERAGE(D35:D37)</f>
        <v>0.56813333333333338</v>
      </c>
      <c r="F35">
        <f>STDEV(D35:D37)</f>
        <v>1.380012077241837E-2</v>
      </c>
    </row>
    <row r="36" spans="1:6">
      <c r="A36" t="s">
        <v>69</v>
      </c>
      <c r="B36" t="s">
        <v>91</v>
      </c>
      <c r="C36">
        <v>1</v>
      </c>
      <c r="D36">
        <v>0.55220000000000002</v>
      </c>
    </row>
    <row r="37" spans="1:6">
      <c r="A37" t="s">
        <v>70</v>
      </c>
      <c r="B37" t="s">
        <v>91</v>
      </c>
      <c r="C37">
        <v>1</v>
      </c>
      <c r="D37">
        <v>0.57589999999999997</v>
      </c>
    </row>
    <row r="38" spans="1:6">
      <c r="A38" t="s">
        <v>71</v>
      </c>
      <c r="B38" t="s">
        <v>91</v>
      </c>
      <c r="C38">
        <v>5</v>
      </c>
      <c r="D38">
        <v>0.5595</v>
      </c>
      <c r="E38">
        <f>AVERAGE(D38:D40)</f>
        <v>0.55969999999999998</v>
      </c>
      <c r="F38">
        <f>STDEV(D38:D40)</f>
        <v>1.21243556529825E-3</v>
      </c>
    </row>
    <row r="39" spans="1:6">
      <c r="A39" t="s">
        <v>72</v>
      </c>
      <c r="B39" t="s">
        <v>91</v>
      </c>
      <c r="C39">
        <v>5</v>
      </c>
      <c r="D39">
        <v>0.56100000000000005</v>
      </c>
    </row>
    <row r="40" spans="1:6">
      <c r="A40" t="s">
        <v>73</v>
      </c>
      <c r="B40" t="s">
        <v>91</v>
      </c>
      <c r="C40">
        <v>5</v>
      </c>
      <c r="D40">
        <v>0.55859999999999999</v>
      </c>
    </row>
    <row r="41" spans="1:6">
      <c r="A41" t="s">
        <v>74</v>
      </c>
      <c r="B41" t="s">
        <v>91</v>
      </c>
      <c r="C41">
        <v>10</v>
      </c>
      <c r="D41">
        <v>0.57250000000000001</v>
      </c>
      <c r="E41">
        <f>AVERAGE(D41:D43)</f>
        <v>0.56246666666666656</v>
      </c>
      <c r="F41">
        <f>STDEV(D41:D43)</f>
        <v>9.7171669396657542E-3</v>
      </c>
    </row>
    <row r="42" spans="1:6">
      <c r="A42" t="s">
        <v>75</v>
      </c>
      <c r="B42" t="s">
        <v>91</v>
      </c>
      <c r="C42">
        <v>10</v>
      </c>
      <c r="D42">
        <v>0.55310000000000004</v>
      </c>
    </row>
    <row r="43" spans="1:6">
      <c r="A43" t="s">
        <v>76</v>
      </c>
      <c r="B43" t="s">
        <v>91</v>
      </c>
      <c r="C43">
        <v>10</v>
      </c>
      <c r="D43">
        <v>0.56179999999999997</v>
      </c>
    </row>
    <row r="44" spans="1:6">
      <c r="A44" t="s">
        <v>77</v>
      </c>
      <c r="B44" t="s">
        <v>91</v>
      </c>
      <c r="C44">
        <v>50</v>
      </c>
      <c r="D44">
        <v>0.55649999999999999</v>
      </c>
      <c r="E44">
        <f>AVERAGE(D44:D46)</f>
        <v>0.56540000000000001</v>
      </c>
      <c r="F44">
        <f>STDEV(D44:D46)</f>
        <v>8.4445248534183552E-3</v>
      </c>
    </row>
    <row r="45" spans="1:6">
      <c r="A45" t="s">
        <v>78</v>
      </c>
      <c r="B45" t="s">
        <v>91</v>
      </c>
      <c r="C45">
        <v>50</v>
      </c>
      <c r="D45">
        <v>0.57330000000000003</v>
      </c>
    </row>
    <row r="46" spans="1:6">
      <c r="A46" t="s">
        <v>79</v>
      </c>
      <c r="B46" t="s">
        <v>91</v>
      </c>
      <c r="C46">
        <v>50</v>
      </c>
      <c r="D46">
        <v>0.56640000000000001</v>
      </c>
    </row>
    <row r="47" spans="1:6">
      <c r="A47" t="s">
        <v>80</v>
      </c>
      <c r="B47" t="s">
        <v>91</v>
      </c>
      <c r="C47">
        <v>100</v>
      </c>
      <c r="D47">
        <v>0.56369999999999998</v>
      </c>
      <c r="E47">
        <f>AVERAGE(D47:D49)</f>
        <v>0.5698333333333333</v>
      </c>
      <c r="F47">
        <f>STDEV(D47:D49)</f>
        <v>9.9384774152449472E-3</v>
      </c>
    </row>
    <row r="48" spans="1:6">
      <c r="A48" t="s">
        <v>81</v>
      </c>
      <c r="B48" t="s">
        <v>91</v>
      </c>
      <c r="C48">
        <v>100</v>
      </c>
      <c r="D48">
        <v>0.58130000000000004</v>
      </c>
    </row>
    <row r="49" spans="1:6">
      <c r="A49" t="s">
        <v>82</v>
      </c>
      <c r="B49" t="s">
        <v>91</v>
      </c>
      <c r="C49">
        <v>100</v>
      </c>
      <c r="D49">
        <v>0.5645</v>
      </c>
    </row>
    <row r="50" spans="1:6">
      <c r="A50" t="s">
        <v>83</v>
      </c>
      <c r="B50" t="s">
        <v>91</v>
      </c>
      <c r="C50">
        <v>500</v>
      </c>
      <c r="D50">
        <v>0.57689999999999997</v>
      </c>
      <c r="E50">
        <f>AVERAGE(D50:D52)</f>
        <v>0.53976666666666662</v>
      </c>
      <c r="F50">
        <f>STDEV(D50:D52)</f>
        <v>3.2166027627503715E-2</v>
      </c>
    </row>
    <row r="51" spans="1:6">
      <c r="A51" t="s">
        <v>84</v>
      </c>
      <c r="B51" t="s">
        <v>91</v>
      </c>
      <c r="C51">
        <v>500</v>
      </c>
      <c r="D51">
        <v>0.52049999999999996</v>
      </c>
    </row>
    <row r="52" spans="1:6">
      <c r="A52" t="s">
        <v>85</v>
      </c>
      <c r="B52" t="s">
        <v>91</v>
      </c>
      <c r="C52">
        <v>500</v>
      </c>
      <c r="D52">
        <v>0.52190000000000003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</vt:lpstr>
      <vt:lpstr>fvfm</vt:lpstr>
    </vt:vector>
  </TitlesOfParts>
  <Company>Woods Hole Oceanographic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Johnson</dc:creator>
  <cp:lastModifiedBy>Matthew Johnson</cp:lastModifiedBy>
  <cp:lastPrinted>2014-07-17T14:23:49Z</cp:lastPrinted>
  <dcterms:created xsi:type="dcterms:W3CDTF">2014-07-14T21:43:29Z</dcterms:created>
  <dcterms:modified xsi:type="dcterms:W3CDTF">2015-03-30T15:00:28Z</dcterms:modified>
</cp:coreProperties>
</file>