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280" yWindow="0" windowWidth="25600" windowHeight="16060" tabRatio="500"/>
  </bookViews>
  <sheets>
    <sheet name="data" sheetId="1" r:id="rId1"/>
    <sheet name="Sheet3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1" l="1"/>
  <c r="H35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59" i="1"/>
  <c r="P80" i="1"/>
  <c r="O80" i="1"/>
  <c r="P77" i="1"/>
  <c r="O77" i="1"/>
  <c r="P74" i="1"/>
  <c r="O74" i="1"/>
  <c r="P71" i="1"/>
  <c r="O71" i="1"/>
  <c r="P68" i="1"/>
  <c r="O68" i="1"/>
  <c r="P65" i="1"/>
  <c r="O65" i="1"/>
  <c r="P62" i="1"/>
  <c r="O62" i="1"/>
  <c r="P59" i="1"/>
  <c r="O59" i="1"/>
  <c r="M80" i="1"/>
  <c r="L80" i="1"/>
  <c r="M77" i="1"/>
  <c r="L77" i="1"/>
  <c r="M74" i="1"/>
  <c r="L74" i="1"/>
  <c r="M71" i="1"/>
  <c r="L71" i="1"/>
  <c r="M68" i="1"/>
  <c r="L68" i="1"/>
  <c r="M65" i="1"/>
  <c r="L65" i="1"/>
  <c r="M62" i="1"/>
  <c r="L62" i="1"/>
  <c r="M59" i="1"/>
  <c r="L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59" i="1"/>
  <c r="F73" i="1"/>
  <c r="I73" i="1"/>
  <c r="F47" i="1"/>
  <c r="I47" i="1"/>
  <c r="I72" i="1"/>
  <c r="L87" i="1"/>
  <c r="I87" i="1"/>
  <c r="L110" i="1"/>
  <c r="I110" i="1"/>
  <c r="L109" i="1"/>
  <c r="I109" i="1"/>
  <c r="L108" i="1"/>
  <c r="N108" i="1"/>
  <c r="M108" i="1"/>
  <c r="I108" i="1"/>
  <c r="K108" i="1"/>
  <c r="J108" i="1"/>
  <c r="L107" i="1"/>
  <c r="I107" i="1"/>
  <c r="L106" i="1"/>
  <c r="I106" i="1"/>
  <c r="L105" i="1"/>
  <c r="N105" i="1"/>
  <c r="M105" i="1"/>
  <c r="I105" i="1"/>
  <c r="K105" i="1"/>
  <c r="J105" i="1"/>
  <c r="L104" i="1"/>
  <c r="I104" i="1"/>
  <c r="L103" i="1"/>
  <c r="I103" i="1"/>
  <c r="L102" i="1"/>
  <c r="N102" i="1"/>
  <c r="M102" i="1"/>
  <c r="I102" i="1"/>
  <c r="K102" i="1"/>
  <c r="J102" i="1"/>
  <c r="L101" i="1"/>
  <c r="I101" i="1"/>
  <c r="L100" i="1"/>
  <c r="I100" i="1"/>
  <c r="L99" i="1"/>
  <c r="N99" i="1"/>
  <c r="M99" i="1"/>
  <c r="I99" i="1"/>
  <c r="K99" i="1"/>
  <c r="J99" i="1"/>
  <c r="L98" i="1"/>
  <c r="I98" i="1"/>
  <c r="L97" i="1"/>
  <c r="I97" i="1"/>
  <c r="L96" i="1"/>
  <c r="N96" i="1"/>
  <c r="M96" i="1"/>
  <c r="I96" i="1"/>
  <c r="K96" i="1"/>
  <c r="J96" i="1"/>
  <c r="L95" i="1"/>
  <c r="I95" i="1"/>
  <c r="L94" i="1"/>
  <c r="I94" i="1"/>
  <c r="L93" i="1"/>
  <c r="N93" i="1"/>
  <c r="M93" i="1"/>
  <c r="I93" i="1"/>
  <c r="K93" i="1"/>
  <c r="J93" i="1"/>
  <c r="L92" i="1"/>
  <c r="I92" i="1"/>
  <c r="L91" i="1"/>
  <c r="I91" i="1"/>
  <c r="L90" i="1"/>
  <c r="N90" i="1"/>
  <c r="M90" i="1"/>
  <c r="I90" i="1"/>
  <c r="K90" i="1"/>
  <c r="J90" i="1"/>
  <c r="L89" i="1"/>
  <c r="I89" i="1"/>
  <c r="L88" i="1"/>
  <c r="I88" i="1"/>
  <c r="N87" i="1"/>
  <c r="M87" i="1"/>
  <c r="K87" i="1"/>
  <c r="J87" i="1"/>
  <c r="I82" i="1"/>
  <c r="I58" i="1"/>
  <c r="H82" i="1"/>
  <c r="J82" i="1"/>
  <c r="I81" i="1"/>
  <c r="I57" i="1"/>
  <c r="H81" i="1"/>
  <c r="J81" i="1"/>
  <c r="I80" i="1"/>
  <c r="I56" i="1"/>
  <c r="H80" i="1"/>
  <c r="J80" i="1"/>
  <c r="I79" i="1"/>
  <c r="I55" i="1"/>
  <c r="H79" i="1"/>
  <c r="J79" i="1"/>
  <c r="I78" i="1"/>
  <c r="I54" i="1"/>
  <c r="H78" i="1"/>
  <c r="J78" i="1"/>
  <c r="I77" i="1"/>
  <c r="I53" i="1"/>
  <c r="H77" i="1"/>
  <c r="J77" i="1"/>
  <c r="I76" i="1"/>
  <c r="I52" i="1"/>
  <c r="H76" i="1"/>
  <c r="J76" i="1"/>
  <c r="I75" i="1"/>
  <c r="I51" i="1"/>
  <c r="H75" i="1"/>
  <c r="J75" i="1"/>
  <c r="I74" i="1"/>
  <c r="I50" i="1"/>
  <c r="H74" i="1"/>
  <c r="J74" i="1"/>
  <c r="I49" i="1"/>
  <c r="H73" i="1"/>
  <c r="J73" i="1"/>
  <c r="I48" i="1"/>
  <c r="H72" i="1"/>
  <c r="J72" i="1"/>
  <c r="I71" i="1"/>
  <c r="H71" i="1"/>
  <c r="J71" i="1"/>
  <c r="I70" i="1"/>
  <c r="I46" i="1"/>
  <c r="H70" i="1"/>
  <c r="J70" i="1"/>
  <c r="I69" i="1"/>
  <c r="I45" i="1"/>
  <c r="H69" i="1"/>
  <c r="J69" i="1"/>
  <c r="I68" i="1"/>
  <c r="I44" i="1"/>
  <c r="H68" i="1"/>
  <c r="J68" i="1"/>
  <c r="I67" i="1"/>
  <c r="I43" i="1"/>
  <c r="H67" i="1"/>
  <c r="J67" i="1"/>
  <c r="I66" i="1"/>
  <c r="I42" i="1"/>
  <c r="H66" i="1"/>
  <c r="J66" i="1"/>
  <c r="I65" i="1"/>
  <c r="I41" i="1"/>
  <c r="H65" i="1"/>
  <c r="J65" i="1"/>
  <c r="I64" i="1"/>
  <c r="I40" i="1"/>
  <c r="H64" i="1"/>
  <c r="J64" i="1"/>
  <c r="I63" i="1"/>
  <c r="I39" i="1"/>
  <c r="H63" i="1"/>
  <c r="J63" i="1"/>
  <c r="I62" i="1"/>
  <c r="I38" i="1"/>
  <c r="H62" i="1"/>
  <c r="J62" i="1"/>
  <c r="I61" i="1"/>
  <c r="I37" i="1"/>
  <c r="H61" i="1"/>
  <c r="J61" i="1"/>
  <c r="I60" i="1"/>
  <c r="I36" i="1"/>
  <c r="H60" i="1"/>
  <c r="J60" i="1"/>
  <c r="I59" i="1"/>
  <c r="H59" i="1"/>
  <c r="J59" i="1"/>
  <c r="H58" i="1"/>
  <c r="J58" i="1"/>
  <c r="H57" i="1"/>
  <c r="J57" i="1"/>
  <c r="H56" i="1"/>
  <c r="J56" i="1"/>
  <c r="H55" i="1"/>
  <c r="J55" i="1"/>
  <c r="H54" i="1"/>
  <c r="J54" i="1"/>
  <c r="H53" i="1"/>
  <c r="J53" i="1"/>
  <c r="H52" i="1"/>
  <c r="J52" i="1"/>
  <c r="H51" i="1"/>
  <c r="J51" i="1"/>
  <c r="H50" i="1"/>
  <c r="J50" i="1"/>
  <c r="H49" i="1"/>
  <c r="J49" i="1"/>
  <c r="H48" i="1"/>
  <c r="J48" i="1"/>
  <c r="H47" i="1"/>
  <c r="J47" i="1"/>
  <c r="H46" i="1"/>
  <c r="J46" i="1"/>
  <c r="H45" i="1"/>
  <c r="J45" i="1"/>
  <c r="H44" i="1"/>
  <c r="J44" i="1"/>
  <c r="H43" i="1"/>
  <c r="J43" i="1"/>
  <c r="H42" i="1"/>
  <c r="J42" i="1"/>
  <c r="H41" i="1"/>
  <c r="J41" i="1"/>
  <c r="H40" i="1"/>
  <c r="J40" i="1"/>
  <c r="H39" i="1"/>
  <c r="J39" i="1"/>
  <c r="H38" i="1"/>
  <c r="J38" i="1"/>
  <c r="H37" i="1"/>
  <c r="J37" i="1"/>
  <c r="H36" i="1"/>
  <c r="J36" i="1"/>
  <c r="J35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2" i="1"/>
  <c r="F81" i="1"/>
  <c r="F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35" i="1"/>
  <c r="C13" i="1"/>
  <c r="B13" i="1"/>
</calcChain>
</file>

<file path=xl/sharedStrings.xml><?xml version="1.0" encoding="utf-8"?>
<sst xmlns="http://schemas.openxmlformats.org/spreadsheetml/2006/main" count="287" uniqueCount="103">
  <si>
    <t>Oxy stock</t>
  </si>
  <si>
    <t xml:space="preserve">Pt stock </t>
  </si>
  <si>
    <t>cells/ml</t>
  </si>
  <si>
    <t>Oxy vol for Stock-1</t>
  </si>
  <si>
    <t>Pt vol for Stocks 1&amp;2</t>
  </si>
  <si>
    <t>treatments</t>
  </si>
  <si>
    <t>treat</t>
  </si>
  <si>
    <t>pred</t>
  </si>
  <si>
    <t>prey</t>
  </si>
  <si>
    <t>Use L-B4 stock</t>
  </si>
  <si>
    <t>Oxy + Pt</t>
  </si>
  <si>
    <t>Oxy</t>
  </si>
  <si>
    <t>Pt</t>
  </si>
  <si>
    <t>untreated</t>
  </si>
  <si>
    <t>NA</t>
  </si>
  <si>
    <t>E</t>
  </si>
  <si>
    <t>T1= 24 hrs</t>
  </si>
  <si>
    <t>D</t>
  </si>
  <si>
    <t>T2= 48 hrs</t>
  </si>
  <si>
    <t>C</t>
  </si>
  <si>
    <t>B</t>
  </si>
  <si>
    <t>A</t>
  </si>
  <si>
    <t>Pt only</t>
  </si>
  <si>
    <t>none</t>
  </si>
  <si>
    <t>Prey:predator ratio: 10</t>
  </si>
  <si>
    <t>n = 3</t>
  </si>
  <si>
    <t>First: Make Oxy-pt and Pt-only stocks (but add Pt to Oxy immediately before you begin filling plates)</t>
  </si>
  <si>
    <r>
      <t>Stock 1:</t>
    </r>
    <r>
      <rPr>
        <sz val="12"/>
        <color rgb="FF000000"/>
        <rFont val="Calibri"/>
        <family val="2"/>
        <scheme val="minor"/>
      </rPr>
      <t xml:space="preserve"> 50 ml of Oxy at 1000 cells/ml and Pt at 10,000 cells/ml</t>
    </r>
  </si>
  <si>
    <r>
      <t>Stock 2</t>
    </r>
    <r>
      <rPr>
        <sz val="12"/>
        <color rgb="FF000000"/>
        <rFont val="Calibri"/>
        <family val="2"/>
        <scheme val="minor"/>
      </rPr>
      <t>: 50 ml of Pt at 10,000 cells/ml in FSW</t>
    </r>
  </si>
  <si>
    <t>Log phase cells</t>
  </si>
  <si>
    <t>nM</t>
  </si>
  <si>
    <t>Oxy @ 3500 cells/ml</t>
  </si>
  <si>
    <t>Pt @ 195397 cells/ml (log phase cells from 6/2/14)</t>
  </si>
  <si>
    <t>Experiment started 2:15 6/4/14</t>
  </si>
  <si>
    <t xml:space="preserve">Pt Fv/Fm .5826 @ T0 </t>
  </si>
  <si>
    <t>treatment</t>
  </si>
  <si>
    <t>Pt @ T0</t>
  </si>
  <si>
    <t>Oxy @ T0</t>
  </si>
  <si>
    <t>Pt @ T1</t>
  </si>
  <si>
    <t>Oxy @ T1</t>
  </si>
  <si>
    <t>Fv/Fm @ T1</t>
  </si>
  <si>
    <t>Pt @ T2</t>
  </si>
  <si>
    <t>Oxy @ T2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</si>
  <si>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</si>
  <si>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</si>
  <si>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</si>
  <si>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</si>
  <si>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</si>
  <si>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</si>
  <si>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</si>
  <si>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</si>
  <si>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</si>
  <si>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</si>
  <si>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</si>
  <si>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</si>
  <si>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</si>
  <si>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</si>
  <si>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</si>
  <si>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</si>
  <si>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</si>
  <si>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</si>
  <si>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</si>
  <si>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</si>
  <si>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</si>
  <si>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</si>
  <si>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</si>
  <si>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</si>
  <si>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</si>
  <si>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</si>
  <si>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</si>
  <si>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</si>
  <si>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</si>
  <si>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</si>
  <si>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</si>
  <si>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</si>
  <si>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</si>
  <si>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</si>
  <si>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</si>
  <si>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</si>
  <si>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</si>
  <si>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</si>
  <si>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</si>
  <si>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</si>
  <si>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</si>
  <si>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</si>
  <si>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Fv/Fm for treatments 1A through 6B were lost due to the bue LED being off.</t>
  </si>
  <si>
    <t>15A</t>
  </si>
  <si>
    <t>15B</t>
  </si>
  <si>
    <t>15C</t>
  </si>
  <si>
    <t>16A</t>
  </si>
  <si>
    <t>16B</t>
  </si>
  <si>
    <t>16C</t>
  </si>
  <si>
    <t>Treatment</t>
  </si>
  <si>
    <t xml:space="preserve">Plan: Treat diatoms with range of Leukotriene-B4 and run grazing assay. </t>
  </si>
  <si>
    <t>g</t>
  </si>
  <si>
    <t>mean</t>
  </si>
  <si>
    <t>SD</t>
  </si>
  <si>
    <t>24h</t>
  </si>
  <si>
    <t>48h</t>
  </si>
  <si>
    <t>L4 (nM)</t>
  </si>
  <si>
    <t>Leuk B4 (nM)</t>
  </si>
  <si>
    <t>k (24)</t>
  </si>
  <si>
    <t>k (48)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</si>
</sst>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9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4" xfId="0" applyBorder="1"/>
    <xf numFmtId="0" fontId="0" fillId="0" borderId="4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/>
    <xf numFmtId="0" fontId="0" fillId="0" borderId="0" xfId="0" applyFill="1" applyBorder="1"/>
    <xf numFmtId="0" fontId="0" fillId="0" borderId="5" xfId="0" applyBorder="1"/>
    <xf numFmtId="0" fontId="0" fillId="0" borderId="5" xfId="0" applyFill="1" applyBorder="1" applyAlignment="1">
      <alignment horizontal="left"/>
    </xf>
    <xf numFmtId="0" fontId="0" fillId="0" borderId="6" xfId="0" applyFill="1" applyBorder="1"/>
    <xf numFmtId="0" fontId="2" fillId="0" borderId="5" xfId="0" applyFont="1" applyBorder="1"/>
    <xf numFmtId="0" fontId="3" fillId="0" borderId="0" xfId="0" applyFont="1"/>
    <xf numFmtId="2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/>
    <xf numFmtId="165" fontId="0" fillId="0" borderId="0" xfId="0" applyNumberFormat="1"/>
    <xf numFmtId="1" fontId="0" fillId="0" borderId="0" xfId="0" applyNumberFormat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tabSelected="1" topLeftCell="A41" zoomScale="75" zoomScaleNormal="75" zoomScalePageLayoutView="75" workbookViewId="0">
      <selection activeCell="D82" sqref="D82"/>
    </sheetView>
  </sheetViews>
  <sheetFormatPr baseColWidth="10" defaultRowHeight="15" x14ac:dyDescent="0"/>
  <sheetData>
    <row r="1" spans="1:8">
      <c r="A1" s="17" t="s">
        <v>93</v>
      </c>
      <c r="B1" s="17"/>
      <c r="C1" s="17"/>
      <c r="D1" s="17"/>
      <c r="E1" s="17"/>
      <c r="F1" s="17"/>
      <c r="G1" s="17"/>
      <c r="H1" s="17"/>
    </row>
    <row r="2" spans="1:8">
      <c r="A2" s="17" t="s">
        <v>24</v>
      </c>
      <c r="B2" s="17"/>
      <c r="C2" s="17"/>
      <c r="D2" s="17"/>
      <c r="E2" s="17"/>
      <c r="F2" s="17"/>
      <c r="G2" s="17"/>
      <c r="H2" s="17"/>
    </row>
    <row r="3" spans="1:8">
      <c r="A3" s="17" t="s">
        <v>25</v>
      </c>
      <c r="B3" s="17"/>
      <c r="C3" s="17"/>
      <c r="D3" s="17"/>
      <c r="E3" s="17"/>
      <c r="F3" s="17"/>
      <c r="G3" s="17"/>
      <c r="H3" s="17"/>
    </row>
    <row r="4" spans="1:8">
      <c r="A4" s="17"/>
      <c r="B4" s="23" t="s">
        <v>26</v>
      </c>
      <c r="C4" s="23"/>
      <c r="D4" s="23"/>
      <c r="E4" s="23"/>
      <c r="F4" s="23"/>
      <c r="G4" s="23"/>
      <c r="H4" s="17"/>
    </row>
    <row r="5" spans="1:8">
      <c r="A5" s="17"/>
      <c r="B5" s="23" t="s">
        <v>27</v>
      </c>
      <c r="C5" s="23"/>
      <c r="D5" s="23"/>
      <c r="E5" s="23"/>
      <c r="F5" s="17"/>
      <c r="G5" s="17"/>
      <c r="H5" s="17"/>
    </row>
    <row r="6" spans="1:8">
      <c r="A6" s="17"/>
      <c r="B6" s="23" t="s">
        <v>28</v>
      </c>
      <c r="C6" s="23"/>
      <c r="D6" s="23"/>
      <c r="E6" s="17"/>
      <c r="F6" s="17"/>
      <c r="G6" s="17"/>
      <c r="H6" s="17"/>
    </row>
    <row r="9" spans="1:8">
      <c r="B9" t="s">
        <v>0</v>
      </c>
      <c r="C9" t="s">
        <v>1</v>
      </c>
    </row>
    <row r="10" spans="1:8">
      <c r="B10" t="s">
        <v>2</v>
      </c>
      <c r="C10" t="s">
        <v>2</v>
      </c>
      <c r="G10" t="s">
        <v>29</v>
      </c>
    </row>
    <row r="11" spans="1:8">
      <c r="A11" s="1"/>
      <c r="B11" s="2">
        <v>3500</v>
      </c>
      <c r="C11" s="3">
        <v>195397</v>
      </c>
      <c r="D11" s="1"/>
      <c r="E11" s="1"/>
      <c r="F11" s="1"/>
      <c r="G11" s="1" t="s">
        <v>33</v>
      </c>
      <c r="H11" s="1"/>
    </row>
    <row r="12" spans="1:8">
      <c r="B12" t="s">
        <v>3</v>
      </c>
      <c r="C12" t="s">
        <v>4</v>
      </c>
      <c r="G12" t="s">
        <v>31</v>
      </c>
    </row>
    <row r="13" spans="1:8">
      <c r="B13" s="4">
        <f>(50*1000)/B11</f>
        <v>14.285714285714286</v>
      </c>
      <c r="C13" s="5">
        <f>(50*10000)/C11</f>
        <v>2.558892920566846</v>
      </c>
      <c r="G13" t="s">
        <v>32</v>
      </c>
    </row>
    <row r="14" spans="1:8">
      <c r="G14" t="s">
        <v>34</v>
      </c>
    </row>
    <row r="15" spans="1:8">
      <c r="A15" s="6"/>
      <c r="B15" s="6"/>
      <c r="C15" s="6" t="s">
        <v>5</v>
      </c>
      <c r="D15" s="6"/>
      <c r="E15" s="6"/>
      <c r="F15" s="6"/>
      <c r="G15" s="6"/>
      <c r="H15" s="7"/>
    </row>
    <row r="16" spans="1:8">
      <c r="A16" s="8"/>
      <c r="B16" s="8" t="s">
        <v>6</v>
      </c>
      <c r="C16" s="8" t="s">
        <v>7</v>
      </c>
      <c r="D16" s="8" t="s">
        <v>8</v>
      </c>
      <c r="E16" s="8" t="s">
        <v>100</v>
      </c>
      <c r="F16" s="9" t="s">
        <v>9</v>
      </c>
      <c r="G16" s="9"/>
    </row>
    <row r="17" spans="1:7">
      <c r="A17" s="10">
        <v>1</v>
      </c>
      <c r="B17" s="11" t="s">
        <v>10</v>
      </c>
      <c r="C17" s="11" t="s">
        <v>11</v>
      </c>
      <c r="D17" s="11" t="s">
        <v>12</v>
      </c>
      <c r="E17" s="12" t="s">
        <v>13</v>
      </c>
      <c r="F17" s="13" t="s">
        <v>14</v>
      </c>
      <c r="G17" s="14"/>
    </row>
    <row r="18" spans="1:7">
      <c r="A18" s="15">
        <v>2</v>
      </c>
      <c r="B18" s="16" t="s">
        <v>10</v>
      </c>
      <c r="C18" s="16" t="s">
        <v>11</v>
      </c>
      <c r="D18" s="16" t="s">
        <v>12</v>
      </c>
      <c r="E18" s="17">
        <v>0.5</v>
      </c>
      <c r="F18" t="s">
        <v>15</v>
      </c>
      <c r="G18" s="14" t="s">
        <v>16</v>
      </c>
    </row>
    <row r="19" spans="1:7">
      <c r="A19" s="15">
        <v>3</v>
      </c>
      <c r="B19" s="16" t="s">
        <v>10</v>
      </c>
      <c r="C19" s="16" t="s">
        <v>11</v>
      </c>
      <c r="D19" s="16" t="s">
        <v>12</v>
      </c>
      <c r="E19" s="17">
        <v>1</v>
      </c>
      <c r="F19" t="s">
        <v>17</v>
      </c>
      <c r="G19" s="14" t="s">
        <v>18</v>
      </c>
    </row>
    <row r="20" spans="1:7">
      <c r="A20" s="15">
        <v>4</v>
      </c>
      <c r="B20" s="16" t="s">
        <v>10</v>
      </c>
      <c r="C20" s="16" t="s">
        <v>11</v>
      </c>
      <c r="D20" s="16" t="s">
        <v>12</v>
      </c>
      <c r="E20" s="17">
        <v>5</v>
      </c>
      <c r="F20" t="s">
        <v>17</v>
      </c>
      <c r="G20" s="14"/>
    </row>
    <row r="21" spans="1:7">
      <c r="A21" s="15">
        <v>5</v>
      </c>
      <c r="B21" s="16" t="s">
        <v>10</v>
      </c>
      <c r="C21" s="16" t="s">
        <v>11</v>
      </c>
      <c r="D21" s="16" t="s">
        <v>12</v>
      </c>
      <c r="E21" s="17">
        <v>10</v>
      </c>
      <c r="F21" t="s">
        <v>19</v>
      </c>
      <c r="G21" s="14"/>
    </row>
    <row r="22" spans="1:7">
      <c r="A22" s="15">
        <v>6</v>
      </c>
      <c r="B22" s="16" t="s">
        <v>10</v>
      </c>
      <c r="C22" s="16" t="s">
        <v>11</v>
      </c>
      <c r="D22" s="16" t="s">
        <v>12</v>
      </c>
      <c r="E22" s="17">
        <v>50</v>
      </c>
      <c r="F22" t="s">
        <v>20</v>
      </c>
      <c r="G22" s="14" t="s">
        <v>85</v>
      </c>
    </row>
    <row r="23" spans="1:7">
      <c r="A23" s="18">
        <v>7</v>
      </c>
      <c r="B23" s="16" t="s">
        <v>10</v>
      </c>
      <c r="C23" s="16" t="s">
        <v>11</v>
      </c>
      <c r="D23" s="16" t="s">
        <v>12</v>
      </c>
      <c r="E23" s="17">
        <v>100</v>
      </c>
      <c r="F23" t="s">
        <v>20</v>
      </c>
      <c r="G23" s="14"/>
    </row>
    <row r="24" spans="1:7">
      <c r="A24" s="19">
        <v>8</v>
      </c>
      <c r="B24" s="20" t="s">
        <v>10</v>
      </c>
      <c r="C24" s="20" t="s">
        <v>11</v>
      </c>
      <c r="D24" s="20" t="s">
        <v>12</v>
      </c>
      <c r="E24" s="17">
        <v>500</v>
      </c>
      <c r="F24" s="19" t="s">
        <v>21</v>
      </c>
      <c r="G24" s="14"/>
    </row>
    <row r="25" spans="1:7">
      <c r="A25" s="10">
        <v>9</v>
      </c>
      <c r="B25" s="11" t="s">
        <v>22</v>
      </c>
      <c r="C25" s="11" t="s">
        <v>23</v>
      </c>
      <c r="D25" s="11" t="s">
        <v>12</v>
      </c>
      <c r="E25" s="12" t="s">
        <v>13</v>
      </c>
      <c r="F25" s="13" t="s">
        <v>14</v>
      </c>
      <c r="G25" s="14"/>
    </row>
    <row r="26" spans="1:7">
      <c r="A26" s="15">
        <v>10</v>
      </c>
      <c r="B26" s="16" t="s">
        <v>22</v>
      </c>
      <c r="C26" s="16" t="s">
        <v>23</v>
      </c>
      <c r="D26" s="16" t="s">
        <v>12</v>
      </c>
      <c r="E26" s="17">
        <v>0.5</v>
      </c>
      <c r="F26" t="s">
        <v>15</v>
      </c>
      <c r="G26" s="14"/>
    </row>
    <row r="27" spans="1:7">
      <c r="A27" s="15">
        <v>11</v>
      </c>
      <c r="B27" s="16" t="s">
        <v>22</v>
      </c>
      <c r="C27" s="16" t="s">
        <v>23</v>
      </c>
      <c r="D27" s="16" t="s">
        <v>12</v>
      </c>
      <c r="E27" s="17">
        <v>1</v>
      </c>
      <c r="F27" t="s">
        <v>17</v>
      </c>
      <c r="G27" s="14"/>
    </row>
    <row r="28" spans="1:7">
      <c r="A28" s="15">
        <v>12</v>
      </c>
      <c r="B28" s="16" t="s">
        <v>22</v>
      </c>
      <c r="C28" s="16" t="s">
        <v>23</v>
      </c>
      <c r="D28" s="16" t="s">
        <v>12</v>
      </c>
      <c r="E28" s="17">
        <v>5</v>
      </c>
      <c r="F28" t="s">
        <v>17</v>
      </c>
      <c r="G28" s="14"/>
    </row>
    <row r="29" spans="1:7">
      <c r="A29" s="15">
        <v>13</v>
      </c>
      <c r="B29" s="16" t="s">
        <v>22</v>
      </c>
      <c r="C29" s="16" t="s">
        <v>23</v>
      </c>
      <c r="D29" s="16" t="s">
        <v>12</v>
      </c>
      <c r="E29" s="17">
        <v>10</v>
      </c>
      <c r="F29" t="s">
        <v>19</v>
      </c>
      <c r="G29" s="14"/>
    </row>
    <row r="30" spans="1:7">
      <c r="A30" s="15">
        <v>14</v>
      </c>
      <c r="B30" s="16" t="s">
        <v>22</v>
      </c>
      <c r="C30" s="16" t="s">
        <v>23</v>
      </c>
      <c r="D30" s="16" t="s">
        <v>12</v>
      </c>
      <c r="E30" s="17">
        <v>50</v>
      </c>
      <c r="F30" t="s">
        <v>20</v>
      </c>
      <c r="G30" s="14"/>
    </row>
    <row r="31" spans="1:7">
      <c r="A31" s="15">
        <v>15</v>
      </c>
      <c r="B31" s="16" t="s">
        <v>22</v>
      </c>
      <c r="C31" s="16" t="s">
        <v>23</v>
      </c>
      <c r="D31" s="16" t="s">
        <v>12</v>
      </c>
      <c r="E31" s="17">
        <v>100</v>
      </c>
      <c r="F31" t="s">
        <v>20</v>
      </c>
      <c r="G31" s="14"/>
    </row>
    <row r="32" spans="1:7">
      <c r="A32" s="21">
        <v>16</v>
      </c>
      <c r="B32" s="20" t="s">
        <v>22</v>
      </c>
      <c r="C32" s="20" t="s">
        <v>23</v>
      </c>
      <c r="D32" s="20" t="s">
        <v>12</v>
      </c>
      <c r="E32" s="22">
        <v>500</v>
      </c>
      <c r="F32" s="19" t="s">
        <v>21</v>
      </c>
      <c r="G32" s="14"/>
    </row>
    <row r="33" spans="1:11">
      <c r="A33" s="15"/>
    </row>
    <row r="34" spans="1:11">
      <c r="A34" t="s">
        <v>30</v>
      </c>
      <c r="B34" s="25" t="s">
        <v>92</v>
      </c>
      <c r="C34" s="26" t="s">
        <v>36</v>
      </c>
      <c r="E34" s="26" t="s">
        <v>38</v>
      </c>
      <c r="G34" s="26" t="s">
        <v>41</v>
      </c>
      <c r="I34" t="s">
        <v>101</v>
      </c>
      <c r="J34" t="s">
        <v>102</v>
      </c>
    </row>
    <row r="35" spans="1:11">
      <c r="A35">
        <v>0</v>
      </c>
      <c r="B35" t="s">
        <v>43</v>
      </c>
      <c r="C35" s="29">
        <v>11685.5</v>
      </c>
      <c r="D35">
        <f>LN(C35)</f>
        <v>9.3661040359590793</v>
      </c>
      <c r="E35" s="29">
        <v>10472.4</v>
      </c>
      <c r="F35">
        <f>LN(E35)</f>
        <v>9.2564985039572658</v>
      </c>
      <c r="G35" s="29">
        <v>49214.1</v>
      </c>
      <c r="H35" s="24">
        <f>LN(G35)</f>
        <v>10.803935446788511</v>
      </c>
      <c r="I35" s="24">
        <f>F35-D35</f>
        <v>-0.10960553200181344</v>
      </c>
      <c r="J35" s="24">
        <f>(H35-D35)/2</f>
        <v>0.71891570541471594</v>
      </c>
      <c r="K35" s="24"/>
    </row>
    <row r="36" spans="1:11">
      <c r="A36">
        <v>0</v>
      </c>
      <c r="B36" t="s">
        <v>44</v>
      </c>
      <c r="C36" s="29">
        <v>14326.1</v>
      </c>
      <c r="D36">
        <f t="shared" ref="D36:F99" si="0">LN(C36)</f>
        <v>9.5698383274655452</v>
      </c>
      <c r="E36" s="29">
        <v>12827.3</v>
      </c>
      <c r="F36">
        <f t="shared" si="0"/>
        <v>9.4593309911919405</v>
      </c>
      <c r="G36" s="29">
        <v>62369.5</v>
      </c>
      <c r="H36" s="24">
        <f t="shared" ref="H36:H82" si="1">LN(G36)</f>
        <v>11.040831652813351</v>
      </c>
      <c r="I36" s="24">
        <f>F36-D36</f>
        <v>-0.11050733627360465</v>
      </c>
      <c r="J36" s="24">
        <f t="shared" ref="J36:J81" si="2">(H36-D36)/2</f>
        <v>0.73549666267390279</v>
      </c>
      <c r="K36" s="24"/>
    </row>
    <row r="37" spans="1:11">
      <c r="A37">
        <v>0</v>
      </c>
      <c r="B37" t="s">
        <v>45</v>
      </c>
      <c r="C37" s="29">
        <v>13428.6</v>
      </c>
      <c r="D37">
        <f t="shared" si="0"/>
        <v>9.5051420398541389</v>
      </c>
      <c r="E37" s="29">
        <v>10367.9</v>
      </c>
      <c r="F37">
        <f t="shared" si="0"/>
        <v>9.2464697734838133</v>
      </c>
      <c r="G37" s="29">
        <v>77530.399999999994</v>
      </c>
      <c r="H37" s="24">
        <f t="shared" si="1"/>
        <v>11.258425396492873</v>
      </c>
      <c r="I37" s="24">
        <f t="shared" ref="I37:I82" si="3">F37-D37</f>
        <v>-0.25867226637032559</v>
      </c>
      <c r="J37" s="24">
        <f t="shared" si="2"/>
        <v>0.87664167831936712</v>
      </c>
      <c r="K37" s="24"/>
    </row>
    <row r="38" spans="1:11">
      <c r="A38">
        <v>0.5</v>
      </c>
      <c r="B38" t="s">
        <v>46</v>
      </c>
      <c r="C38" s="29">
        <v>13479.1</v>
      </c>
      <c r="D38">
        <f t="shared" si="0"/>
        <v>9.5088956166587426</v>
      </c>
      <c r="E38" s="29">
        <v>12650.5</v>
      </c>
      <c r="F38">
        <f t="shared" si="0"/>
        <v>9.4454520190662468</v>
      </c>
      <c r="G38" s="29">
        <v>100943</v>
      </c>
      <c r="H38" s="24">
        <f t="shared" si="1"/>
        <v>11.52231128007872</v>
      </c>
      <c r="I38" s="24">
        <f t="shared" si="3"/>
        <v>-6.3443597592495848E-2</v>
      </c>
      <c r="J38" s="24">
        <f t="shared" si="2"/>
        <v>1.0067078317099885</v>
      </c>
      <c r="K38" s="24"/>
    </row>
    <row r="39" spans="1:11">
      <c r="A39">
        <v>0.5</v>
      </c>
      <c r="B39" t="s">
        <v>47</v>
      </c>
      <c r="C39" s="29">
        <v>12624.8</v>
      </c>
      <c r="D39">
        <f t="shared" si="0"/>
        <v>9.4434184124339229</v>
      </c>
      <c r="E39" s="29">
        <v>9211.66</v>
      </c>
      <c r="F39">
        <f t="shared" si="0"/>
        <v>9.1282253518790721</v>
      </c>
      <c r="G39" s="29">
        <v>81334.2</v>
      </c>
      <c r="H39" s="24">
        <f t="shared" si="1"/>
        <v>11.306321871288162</v>
      </c>
      <c r="I39" s="24">
        <f t="shared" si="3"/>
        <v>-0.31519306055485075</v>
      </c>
      <c r="J39" s="24">
        <f t="shared" si="2"/>
        <v>0.93145172942711962</v>
      </c>
      <c r="K39" s="24"/>
    </row>
    <row r="40" spans="1:11">
      <c r="A40">
        <v>0.5</v>
      </c>
      <c r="B40" t="s">
        <v>48</v>
      </c>
      <c r="C40" s="29">
        <v>12468.1</v>
      </c>
      <c r="D40">
        <f t="shared" si="0"/>
        <v>9.4309286613876271</v>
      </c>
      <c r="E40" s="29">
        <v>11876.2</v>
      </c>
      <c r="F40">
        <f t="shared" si="0"/>
        <v>9.382291676428947</v>
      </c>
      <c r="G40" s="29">
        <v>71874.5</v>
      </c>
      <c r="H40" s="24">
        <f t="shared" si="1"/>
        <v>11.182676821553716</v>
      </c>
      <c r="I40" s="24">
        <f t="shared" si="3"/>
        <v>-4.8636984958680074E-2</v>
      </c>
      <c r="J40" s="24">
        <f t="shared" si="2"/>
        <v>0.87587408008304468</v>
      </c>
      <c r="K40" s="24"/>
    </row>
    <row r="41" spans="1:11">
      <c r="A41">
        <v>1</v>
      </c>
      <c r="B41" t="s">
        <v>49</v>
      </c>
      <c r="C41" s="29">
        <v>12503.8</v>
      </c>
      <c r="D41">
        <f t="shared" si="0"/>
        <v>9.4337878770917545</v>
      </c>
      <c r="E41" s="29">
        <v>10665.3</v>
      </c>
      <c r="F41">
        <f t="shared" si="0"/>
        <v>9.2747507599050447</v>
      </c>
      <c r="G41" s="29">
        <v>117874</v>
      </c>
      <c r="H41" s="24">
        <f t="shared" si="1"/>
        <v>11.677371536336677</v>
      </c>
      <c r="I41" s="24">
        <f t="shared" si="3"/>
        <v>-0.15903711718670976</v>
      </c>
      <c r="J41" s="24">
        <f t="shared" si="2"/>
        <v>1.1217918296224614</v>
      </c>
      <c r="K41" s="24"/>
    </row>
    <row r="42" spans="1:11">
      <c r="A42">
        <v>1</v>
      </c>
      <c r="B42" t="s">
        <v>50</v>
      </c>
      <c r="C42" s="29">
        <v>12741.2</v>
      </c>
      <c r="D42">
        <f t="shared" si="0"/>
        <v>9.452596116213174</v>
      </c>
      <c r="E42" s="29">
        <v>7787.67</v>
      </c>
      <c r="F42">
        <f t="shared" si="0"/>
        <v>8.9602969927129781</v>
      </c>
      <c r="G42" s="29">
        <v>140927</v>
      </c>
      <c r="H42" s="24">
        <f t="shared" si="1"/>
        <v>11.855997304795142</v>
      </c>
      <c r="I42" s="24">
        <f t="shared" si="3"/>
        <v>-0.49229912350019589</v>
      </c>
      <c r="J42" s="24">
        <f t="shared" si="2"/>
        <v>1.2017005942909842</v>
      </c>
      <c r="K42" s="24"/>
    </row>
    <row r="43" spans="1:11">
      <c r="A43">
        <v>1</v>
      </c>
      <c r="B43" t="s">
        <v>51</v>
      </c>
      <c r="C43" s="29">
        <v>13101.6</v>
      </c>
      <c r="D43">
        <f t="shared" si="0"/>
        <v>9.4804896391356568</v>
      </c>
      <c r="E43" s="29">
        <v>12317.5</v>
      </c>
      <c r="F43">
        <f t="shared" si="0"/>
        <v>9.4187762944181177</v>
      </c>
      <c r="G43" s="29">
        <v>163888</v>
      </c>
      <c r="H43" s="24">
        <f t="shared" si="1"/>
        <v>12.006938546676317</v>
      </c>
      <c r="I43" s="24">
        <f t="shared" si="3"/>
        <v>-6.1713344717539087E-2</v>
      </c>
      <c r="J43" s="24">
        <f t="shared" si="2"/>
        <v>1.2632244537703299</v>
      </c>
      <c r="K43" s="24"/>
    </row>
    <row r="44" spans="1:11">
      <c r="A44">
        <v>5</v>
      </c>
      <c r="B44" t="s">
        <v>52</v>
      </c>
      <c r="C44" s="29">
        <v>12702</v>
      </c>
      <c r="D44">
        <f t="shared" si="0"/>
        <v>9.4495147403629201</v>
      </c>
      <c r="E44" s="29">
        <v>12002.4</v>
      </c>
      <c r="F44">
        <f t="shared" si="0"/>
        <v>9.3928619087728045</v>
      </c>
      <c r="G44" s="29">
        <v>114675</v>
      </c>
      <c r="H44" s="24">
        <f t="shared" si="1"/>
        <v>11.649857319465372</v>
      </c>
      <c r="I44" s="24">
        <f t="shared" si="3"/>
        <v>-5.6652831590115582E-2</v>
      </c>
      <c r="J44" s="24">
        <f t="shared" si="2"/>
        <v>1.1001712895512261</v>
      </c>
      <c r="K44" s="24"/>
    </row>
    <row r="45" spans="1:11">
      <c r="A45">
        <v>5</v>
      </c>
      <c r="B45" t="s">
        <v>53</v>
      </c>
      <c r="C45" s="29">
        <v>13645.2</v>
      </c>
      <c r="D45">
        <f t="shared" si="0"/>
        <v>9.5211430904186773</v>
      </c>
      <c r="E45" s="29">
        <v>11310.4</v>
      </c>
      <c r="F45">
        <f t="shared" si="0"/>
        <v>9.3334779354166901</v>
      </c>
      <c r="G45" s="29">
        <v>208110</v>
      </c>
      <c r="H45" s="24">
        <f t="shared" si="1"/>
        <v>12.245822065047456</v>
      </c>
      <c r="I45" s="24">
        <f t="shared" si="3"/>
        <v>-0.18766515500198722</v>
      </c>
      <c r="J45" s="24">
        <f t="shared" si="2"/>
        <v>1.3623394873143893</v>
      </c>
      <c r="K45" s="24"/>
    </row>
    <row r="46" spans="1:11">
      <c r="A46">
        <v>5</v>
      </c>
      <c r="B46" t="s">
        <v>54</v>
      </c>
      <c r="C46" s="29">
        <v>13233.5</v>
      </c>
      <c r="D46">
        <f t="shared" si="0"/>
        <v>9.4905067723863006</v>
      </c>
      <c r="E46" s="29">
        <v>12548.7</v>
      </c>
      <c r="F46">
        <f t="shared" si="0"/>
        <v>9.4373723535371941</v>
      </c>
      <c r="G46" s="29">
        <v>76161.100000000006</v>
      </c>
      <c r="H46" s="24">
        <f t="shared" si="1"/>
        <v>11.240606112638254</v>
      </c>
      <c r="I46" s="24">
        <f t="shared" si="3"/>
        <v>-5.3134418849106524E-2</v>
      </c>
      <c r="J46" s="24">
        <f t="shared" si="2"/>
        <v>0.87504967012597668</v>
      </c>
      <c r="K46" s="24"/>
    </row>
    <row r="47" spans="1:11">
      <c r="A47">
        <v>10</v>
      </c>
      <c r="B47" t="s">
        <v>55</v>
      </c>
      <c r="C47" s="29">
        <v>13525.4</v>
      </c>
      <c r="D47">
        <f t="shared" si="0"/>
        <v>9.5123246781387216</v>
      </c>
      <c r="E47" s="29">
        <v>14055.5</v>
      </c>
      <c r="F47">
        <f t="shared" si="0"/>
        <v>9.5507690572365114</v>
      </c>
      <c r="G47" s="29">
        <v>119817</v>
      </c>
      <c r="H47" s="24">
        <f t="shared" si="1"/>
        <v>11.693720857768136</v>
      </c>
      <c r="I47" s="24">
        <f>F47-D47</f>
        <v>3.8444379097789749E-2</v>
      </c>
      <c r="J47" s="24">
        <f t="shared" si="2"/>
        <v>1.0906980898147074</v>
      </c>
      <c r="K47" s="24"/>
    </row>
    <row r="48" spans="1:11">
      <c r="A48">
        <v>10</v>
      </c>
      <c r="B48" t="s">
        <v>56</v>
      </c>
      <c r="C48" s="29">
        <v>12694.2</v>
      </c>
      <c r="D48">
        <f t="shared" si="0"/>
        <v>9.4489004752173269</v>
      </c>
      <c r="E48" s="29">
        <v>14677.4</v>
      </c>
      <c r="F48">
        <f t="shared" si="0"/>
        <v>9.5940641747657534</v>
      </c>
      <c r="G48" s="29">
        <v>115470</v>
      </c>
      <c r="H48" s="24">
        <f t="shared" si="1"/>
        <v>11.656766034945901</v>
      </c>
      <c r="I48" s="24">
        <f t="shared" si="3"/>
        <v>0.14516369954842645</v>
      </c>
      <c r="J48" s="24">
        <f t="shared" si="2"/>
        <v>1.1039327798642873</v>
      </c>
      <c r="K48" s="24"/>
    </row>
    <row r="49" spans="1:21">
      <c r="A49">
        <v>10</v>
      </c>
      <c r="B49" t="s">
        <v>57</v>
      </c>
      <c r="C49" s="29">
        <v>12400.1</v>
      </c>
      <c r="D49">
        <f t="shared" si="0"/>
        <v>9.4254598160767387</v>
      </c>
      <c r="E49" s="29">
        <v>14502.6</v>
      </c>
      <c r="F49">
        <f t="shared" si="0"/>
        <v>9.5820832226793158</v>
      </c>
      <c r="G49" s="29">
        <v>128452</v>
      </c>
      <c r="H49" s="24">
        <f t="shared" si="1"/>
        <v>11.763310572677616</v>
      </c>
      <c r="I49" s="24">
        <f t="shared" si="3"/>
        <v>0.15662340660257712</v>
      </c>
      <c r="J49" s="24">
        <f t="shared" si="2"/>
        <v>1.1689253783004387</v>
      </c>
      <c r="K49" s="24"/>
    </row>
    <row r="50" spans="1:21">
      <c r="A50">
        <v>50</v>
      </c>
      <c r="B50" t="s">
        <v>58</v>
      </c>
      <c r="C50" s="29">
        <v>12177.8</v>
      </c>
      <c r="D50">
        <f t="shared" si="0"/>
        <v>9.4073699009756861</v>
      </c>
      <c r="E50" s="29">
        <v>13306.6</v>
      </c>
      <c r="F50">
        <f t="shared" si="0"/>
        <v>9.4960154317247003</v>
      </c>
      <c r="G50" s="29">
        <v>128092</v>
      </c>
      <c r="H50" s="24">
        <f t="shared" si="1"/>
        <v>11.760504034724676</v>
      </c>
      <c r="I50" s="24">
        <f t="shared" si="3"/>
        <v>8.8645530749014156E-2</v>
      </c>
      <c r="J50" s="24">
        <f t="shared" si="2"/>
        <v>1.1765670668744947</v>
      </c>
      <c r="K50" s="24"/>
    </row>
    <row r="51" spans="1:21">
      <c r="A51">
        <v>50</v>
      </c>
      <c r="B51" t="s">
        <v>59</v>
      </c>
      <c r="C51" s="29">
        <v>12519</v>
      </c>
      <c r="D51">
        <f t="shared" si="0"/>
        <v>9.435002769259663</v>
      </c>
      <c r="E51" s="29">
        <v>14522.5</v>
      </c>
      <c r="F51">
        <f t="shared" si="0"/>
        <v>9.5834544498666876</v>
      </c>
      <c r="G51" s="29">
        <v>121066</v>
      </c>
      <c r="H51" s="24">
        <f t="shared" si="1"/>
        <v>11.704091130418075</v>
      </c>
      <c r="I51" s="24">
        <f t="shared" si="3"/>
        <v>0.14845168060702463</v>
      </c>
      <c r="J51" s="24">
        <f t="shared" si="2"/>
        <v>1.1345441805792058</v>
      </c>
      <c r="K51" s="24"/>
      <c r="N51" s="27"/>
    </row>
    <row r="52" spans="1:21">
      <c r="A52">
        <v>50</v>
      </c>
      <c r="B52" t="s">
        <v>60</v>
      </c>
      <c r="C52" s="29">
        <v>11667.9</v>
      </c>
      <c r="D52">
        <f t="shared" si="0"/>
        <v>9.3645967605017937</v>
      </c>
      <c r="E52" s="29">
        <v>13721.6</v>
      </c>
      <c r="F52">
        <f t="shared" si="0"/>
        <v>9.5267265125563192</v>
      </c>
      <c r="G52" s="29">
        <v>66859.7</v>
      </c>
      <c r="H52" s="24">
        <f t="shared" si="1"/>
        <v>11.110351672976288</v>
      </c>
      <c r="I52" s="24">
        <f t="shared" si="3"/>
        <v>0.16212975205452551</v>
      </c>
      <c r="J52" s="24">
        <f t="shared" si="2"/>
        <v>0.872877456237247</v>
      </c>
      <c r="K52" s="24"/>
      <c r="O52" s="27"/>
    </row>
    <row r="53" spans="1:21">
      <c r="A53">
        <v>100</v>
      </c>
      <c r="B53" t="s">
        <v>61</v>
      </c>
      <c r="C53" s="29">
        <v>12370.3</v>
      </c>
      <c r="D53">
        <f t="shared" si="0"/>
        <v>9.4230537173155735</v>
      </c>
      <c r="E53" s="29">
        <v>8557.3700000000008</v>
      </c>
      <c r="F53">
        <f t="shared" si="0"/>
        <v>9.0545481789363365</v>
      </c>
      <c r="G53" s="29">
        <v>105167</v>
      </c>
      <c r="H53" s="24">
        <f t="shared" si="1"/>
        <v>11.563304841862379</v>
      </c>
      <c r="I53" s="24">
        <f t="shared" si="3"/>
        <v>-0.36850553837923705</v>
      </c>
      <c r="J53" s="24">
        <f t="shared" si="2"/>
        <v>1.0701255622734029</v>
      </c>
      <c r="K53" s="24"/>
      <c r="P53" s="27"/>
    </row>
    <row r="54" spans="1:21">
      <c r="A54">
        <v>100</v>
      </c>
      <c r="B54" t="s">
        <v>62</v>
      </c>
      <c r="C54" s="29">
        <v>12280.3</v>
      </c>
      <c r="D54">
        <f t="shared" si="0"/>
        <v>9.4157516313701528</v>
      </c>
      <c r="E54" s="29">
        <v>9271.43</v>
      </c>
      <c r="F54">
        <f t="shared" si="0"/>
        <v>9.1346929077200603</v>
      </c>
      <c r="G54" s="29">
        <v>118789</v>
      </c>
      <c r="H54" s="24">
        <f t="shared" si="1"/>
        <v>11.68510408903113</v>
      </c>
      <c r="I54" s="24">
        <f t="shared" si="3"/>
        <v>-0.28105872365009255</v>
      </c>
      <c r="J54" s="24">
        <f t="shared" si="2"/>
        <v>1.1346762288304886</v>
      </c>
      <c r="K54" s="24"/>
      <c r="R54" s="27"/>
    </row>
    <row r="55" spans="1:21">
      <c r="A55">
        <v>100</v>
      </c>
      <c r="B55" t="s">
        <v>63</v>
      </c>
      <c r="C55" s="29">
        <v>11298.5</v>
      </c>
      <c r="D55">
        <f t="shared" si="0"/>
        <v>9.33242525252642</v>
      </c>
      <c r="E55" s="29">
        <v>9995.6200000000008</v>
      </c>
      <c r="F55">
        <f t="shared" si="0"/>
        <v>9.2099022760261651</v>
      </c>
      <c r="G55" s="29">
        <v>90378.5</v>
      </c>
      <c r="H55" s="24">
        <f t="shared" si="1"/>
        <v>11.41176168623538</v>
      </c>
      <c r="I55" s="24">
        <f t="shared" si="3"/>
        <v>-0.1225229765002549</v>
      </c>
      <c r="J55" s="24">
        <f t="shared" si="2"/>
        <v>1.03966821685448</v>
      </c>
      <c r="K55" s="24"/>
    </row>
    <row r="56" spans="1:21">
      <c r="A56">
        <v>500</v>
      </c>
      <c r="B56" t="s">
        <v>64</v>
      </c>
      <c r="C56" s="29">
        <v>12050.9</v>
      </c>
      <c r="D56">
        <f t="shared" si="0"/>
        <v>9.3968946249264125</v>
      </c>
      <c r="E56" s="29">
        <v>9128.77</v>
      </c>
      <c r="F56">
        <f t="shared" si="0"/>
        <v>9.1191862438123792</v>
      </c>
      <c r="G56" s="29">
        <v>83456.100000000006</v>
      </c>
      <c r="H56" s="24">
        <f t="shared" si="1"/>
        <v>11.332076024081749</v>
      </c>
      <c r="I56" s="24">
        <f t="shared" si="3"/>
        <v>-0.27770838111403329</v>
      </c>
      <c r="J56" s="24">
        <f t="shared" si="2"/>
        <v>0.96759069957766819</v>
      </c>
      <c r="K56" s="24"/>
    </row>
    <row r="57" spans="1:21">
      <c r="A57">
        <v>500</v>
      </c>
      <c r="B57" t="s">
        <v>65</v>
      </c>
      <c r="C57" s="29">
        <v>11773.2</v>
      </c>
      <c r="D57">
        <f t="shared" si="0"/>
        <v>9.3735810409573457</v>
      </c>
      <c r="E57" s="29">
        <v>8863.1299999999992</v>
      </c>
      <c r="F57">
        <f t="shared" si="0"/>
        <v>9.0896552543505624</v>
      </c>
      <c r="G57" s="29">
        <v>87504.9</v>
      </c>
      <c r="H57" s="24">
        <f t="shared" si="1"/>
        <v>11.379450070777764</v>
      </c>
      <c r="I57" s="24">
        <f t="shared" si="3"/>
        <v>-0.28392578660678325</v>
      </c>
      <c r="J57" s="24">
        <f t="shared" si="2"/>
        <v>1.0029345149102094</v>
      </c>
      <c r="K57" s="24" t="s">
        <v>97</v>
      </c>
      <c r="N57" t="s">
        <v>98</v>
      </c>
    </row>
    <row r="58" spans="1:21">
      <c r="A58">
        <v>500</v>
      </c>
      <c r="B58" t="s">
        <v>66</v>
      </c>
      <c r="C58" s="29">
        <v>11729.5</v>
      </c>
      <c r="D58">
        <f t="shared" si="0"/>
        <v>9.3698623149930675</v>
      </c>
      <c r="E58" s="29">
        <v>10057.5</v>
      </c>
      <c r="F58">
        <f t="shared" si="0"/>
        <v>9.2160739038239434</v>
      </c>
      <c r="G58" s="29">
        <v>81529</v>
      </c>
      <c r="H58" s="24">
        <f t="shared" si="1"/>
        <v>11.308714064157964</v>
      </c>
      <c r="I58" s="24">
        <f>F58-D58</f>
        <v>-0.15378841116912412</v>
      </c>
      <c r="J58" s="24">
        <f t="shared" si="2"/>
        <v>0.96942587458244844</v>
      </c>
      <c r="K58" s="24" t="s">
        <v>94</v>
      </c>
      <c r="L58" t="s">
        <v>95</v>
      </c>
      <c r="M58" t="s">
        <v>96</v>
      </c>
      <c r="N58" s="24" t="s">
        <v>94</v>
      </c>
      <c r="O58" t="s">
        <v>95</v>
      </c>
      <c r="P58" t="s">
        <v>96</v>
      </c>
    </row>
    <row r="59" spans="1:21">
      <c r="A59">
        <v>0</v>
      </c>
      <c r="B59" t="s">
        <v>67</v>
      </c>
      <c r="C59" s="29">
        <v>11184.2</v>
      </c>
      <c r="D59">
        <f t="shared" si="0"/>
        <v>9.322257347003255</v>
      </c>
      <c r="E59" s="29">
        <v>24174.7</v>
      </c>
      <c r="F59">
        <f t="shared" si="0"/>
        <v>10.093061910730535</v>
      </c>
      <c r="G59" s="29">
        <v>304770</v>
      </c>
      <c r="H59" s="24">
        <f t="shared" si="1"/>
        <v>12.6273126727537</v>
      </c>
      <c r="I59" s="24">
        <f>F59-D59</f>
        <v>0.77080456372728001</v>
      </c>
      <c r="J59" s="24">
        <f>(H59-D59)/2</f>
        <v>1.6525276628752223</v>
      </c>
      <c r="K59" s="24">
        <f>I59-I35</f>
        <v>0.88041009572909346</v>
      </c>
      <c r="L59" s="24">
        <f>AVERAGE(K59:K61)</f>
        <v>0.96962447757829473</v>
      </c>
      <c r="M59" s="28">
        <f>STDEV(K59:K61)</f>
        <v>0.13355445684660236</v>
      </c>
      <c r="N59" s="24">
        <f>J59-J35</f>
        <v>0.9336119574605064</v>
      </c>
      <c r="O59" s="24">
        <f>AVERAGE(N59:N61)</f>
        <v>0.8175459301582414</v>
      </c>
      <c r="P59" s="28">
        <f>STDEV(N59:N61)</f>
        <v>0.12248919428485967</v>
      </c>
      <c r="Q59" s="24"/>
      <c r="R59" s="28"/>
      <c r="S59" s="24"/>
      <c r="T59" s="24"/>
      <c r="U59" s="28"/>
    </row>
    <row r="60" spans="1:21">
      <c r="A60">
        <v>0</v>
      </c>
      <c r="B60" t="s">
        <v>68</v>
      </c>
      <c r="C60" s="29">
        <v>11949.4</v>
      </c>
      <c r="D60">
        <f t="shared" si="0"/>
        <v>9.3884363468941121</v>
      </c>
      <c r="E60" s="29">
        <v>26455.599999999999</v>
      </c>
      <c r="F60">
        <f t="shared" si="0"/>
        <v>10.183223135103724</v>
      </c>
      <c r="G60" s="29">
        <v>273336</v>
      </c>
      <c r="H60" s="24">
        <f t="shared" si="1"/>
        <v>12.518457086622297</v>
      </c>
      <c r="I60" s="24">
        <f t="shared" si="3"/>
        <v>0.79478678820961157</v>
      </c>
      <c r="J60" s="24">
        <f t="shared" si="2"/>
        <v>1.5650103698640923</v>
      </c>
      <c r="K60" s="24">
        <f t="shared" ref="K60:K82" si="4">I60-I36</f>
        <v>0.90529412448321622</v>
      </c>
      <c r="N60" s="24">
        <f t="shared" ref="N60:N82" si="5">J60-J36</f>
        <v>0.82951370719018946</v>
      </c>
      <c r="S60" s="24"/>
    </row>
    <row r="61" spans="1:21">
      <c r="A61">
        <v>0</v>
      </c>
      <c r="B61" t="s">
        <v>69</v>
      </c>
      <c r="C61" s="29">
        <v>10623.8</v>
      </c>
      <c r="D61">
        <f t="shared" si="0"/>
        <v>9.2708520462378115</v>
      </c>
      <c r="E61" s="29">
        <v>25218.9</v>
      </c>
      <c r="F61">
        <f t="shared" si="0"/>
        <v>10.13534899239006</v>
      </c>
      <c r="G61" s="29">
        <v>243570</v>
      </c>
      <c r="H61" s="24">
        <f t="shared" si="1"/>
        <v>12.403159654524602</v>
      </c>
      <c r="I61" s="24">
        <f t="shared" si="3"/>
        <v>0.86449694615224892</v>
      </c>
      <c r="J61" s="24">
        <f t="shared" si="2"/>
        <v>1.5661538041433953</v>
      </c>
      <c r="K61" s="24">
        <f t="shared" si="4"/>
        <v>1.1231692125225745</v>
      </c>
      <c r="N61" s="24">
        <f t="shared" si="5"/>
        <v>0.68951212582402821</v>
      </c>
      <c r="S61" s="24"/>
    </row>
    <row r="62" spans="1:21">
      <c r="A62">
        <v>0.5</v>
      </c>
      <c r="B62" t="s">
        <v>70</v>
      </c>
      <c r="C62" s="29">
        <v>10860</v>
      </c>
      <c r="D62">
        <f t="shared" si="0"/>
        <v>9.2928415934879265</v>
      </c>
      <c r="E62" s="29">
        <v>25456.400000000001</v>
      </c>
      <c r="F62">
        <f t="shared" si="0"/>
        <v>10.144722463841921</v>
      </c>
      <c r="G62" s="29">
        <v>247355</v>
      </c>
      <c r="H62" s="24">
        <f t="shared" si="1"/>
        <v>12.418579830722825</v>
      </c>
      <c r="I62" s="24">
        <f t="shared" si="3"/>
        <v>0.85188087035399462</v>
      </c>
      <c r="J62" s="24">
        <f t="shared" si="2"/>
        <v>1.5628691186174493</v>
      </c>
      <c r="K62" s="24">
        <f t="shared" si="4"/>
        <v>0.91532446794649047</v>
      </c>
      <c r="L62" s="24">
        <f>AVERAGE(K62:K64)</f>
        <v>0.83216332669976778</v>
      </c>
      <c r="M62" s="28">
        <f>STDEV(K62:K64)</f>
        <v>0.35455116062358583</v>
      </c>
      <c r="N62" s="24">
        <f t="shared" si="5"/>
        <v>0.55616128690746081</v>
      </c>
      <c r="O62" s="24">
        <f>AVERAGE(N62:N64)</f>
        <v>0.64628357263543224</v>
      </c>
      <c r="P62" s="28">
        <f>STDEV(N62:N64)</f>
        <v>8.3079946148062245E-2</v>
      </c>
      <c r="Q62" s="24"/>
      <c r="R62" s="28"/>
      <c r="S62" s="24"/>
      <c r="T62" s="24"/>
      <c r="U62" s="28"/>
    </row>
    <row r="63" spans="1:21">
      <c r="A63">
        <v>0.5</v>
      </c>
      <c r="B63" t="s">
        <v>71</v>
      </c>
      <c r="C63" s="29">
        <v>10551.4</v>
      </c>
      <c r="D63">
        <f t="shared" si="0"/>
        <v>9.2640138315219591</v>
      </c>
      <c r="E63" s="29">
        <v>24018.1</v>
      </c>
      <c r="F63">
        <f t="shared" si="0"/>
        <v>10.08656299175597</v>
      </c>
      <c r="G63" s="29">
        <v>286804</v>
      </c>
      <c r="H63" s="24">
        <f t="shared" si="1"/>
        <v>12.566554334611739</v>
      </c>
      <c r="I63" s="24">
        <f t="shared" si="3"/>
        <v>0.82254916023401137</v>
      </c>
      <c r="J63" s="24">
        <f t="shared" si="2"/>
        <v>1.65127025154489</v>
      </c>
      <c r="K63" s="24">
        <f t="shared" si="4"/>
        <v>1.1377422207888621</v>
      </c>
      <c r="N63" s="24">
        <f t="shared" si="5"/>
        <v>0.71981852211777042</v>
      </c>
      <c r="S63" s="24"/>
    </row>
    <row r="64" spans="1:21">
      <c r="A64">
        <v>0.5</v>
      </c>
      <c r="B64" t="s">
        <v>72</v>
      </c>
      <c r="C64" s="29">
        <v>11369.5</v>
      </c>
      <c r="D64">
        <f t="shared" si="0"/>
        <v>9.3386896104038453</v>
      </c>
      <c r="E64" s="29">
        <v>16873.099999999999</v>
      </c>
      <c r="F64">
        <f t="shared" si="0"/>
        <v>9.7334759168091161</v>
      </c>
      <c r="G64" s="29">
        <v>246762</v>
      </c>
      <c r="H64" s="24">
        <f t="shared" si="1"/>
        <v>12.416179588332065</v>
      </c>
      <c r="I64" s="24">
        <f t="shared" si="3"/>
        <v>0.39478630640527079</v>
      </c>
      <c r="J64" s="24">
        <f t="shared" si="2"/>
        <v>1.53874498896411</v>
      </c>
      <c r="K64" s="24">
        <f t="shared" si="4"/>
        <v>0.44342329136395087</v>
      </c>
      <c r="N64" s="24">
        <f t="shared" si="5"/>
        <v>0.66287090888106537</v>
      </c>
      <c r="S64" s="24"/>
    </row>
    <row r="65" spans="1:21">
      <c r="A65">
        <v>1</v>
      </c>
      <c r="B65" t="s">
        <v>73</v>
      </c>
      <c r="C65" s="29">
        <v>10480.799999999999</v>
      </c>
      <c r="D65">
        <f t="shared" si="0"/>
        <v>9.2573002908394617</v>
      </c>
      <c r="E65" s="29">
        <v>18549.8</v>
      </c>
      <c r="F65">
        <f t="shared" si="0"/>
        <v>9.8282142863062987</v>
      </c>
      <c r="G65" s="29">
        <v>261331</v>
      </c>
      <c r="H65" s="24">
        <f t="shared" si="1"/>
        <v>12.473543082053146</v>
      </c>
      <c r="I65" s="24">
        <f t="shared" si="3"/>
        <v>0.57091399546683697</v>
      </c>
      <c r="J65" s="24">
        <f t="shared" si="2"/>
        <v>1.6081213956068421</v>
      </c>
      <c r="K65" s="24">
        <f t="shared" si="4"/>
        <v>0.72995111265354673</v>
      </c>
      <c r="L65" s="24">
        <f>AVERAGE(K65:K67)</f>
        <v>0.99073188930052147</v>
      </c>
      <c r="M65" s="28">
        <f>STDEV(K65:K67)</f>
        <v>0.32513403654263617</v>
      </c>
      <c r="N65" s="24">
        <f t="shared" si="5"/>
        <v>0.48632956598438071</v>
      </c>
      <c r="O65" s="24">
        <f>AVERAGE(N65:N67)</f>
        <v>0.3719098857218146</v>
      </c>
      <c r="P65" s="28">
        <f>STDEV(N65:N67)</f>
        <v>0.1157076881742988</v>
      </c>
      <c r="Q65" s="24"/>
      <c r="R65" s="28"/>
      <c r="S65" s="24"/>
      <c r="T65" s="24"/>
      <c r="U65" s="28"/>
    </row>
    <row r="66" spans="1:21">
      <c r="A66">
        <v>1</v>
      </c>
      <c r="B66" t="s">
        <v>74</v>
      </c>
      <c r="C66" s="29">
        <v>10042.9</v>
      </c>
      <c r="D66">
        <f t="shared" si="0"/>
        <v>9.2146211961596567</v>
      </c>
      <c r="E66" s="29">
        <v>23797.599999999999</v>
      </c>
      <c r="F66">
        <f t="shared" si="0"/>
        <v>10.077340014238702</v>
      </c>
      <c r="G66" s="29">
        <v>234899</v>
      </c>
      <c r="H66" s="24">
        <f t="shared" si="1"/>
        <v>12.366910913507249</v>
      </c>
      <c r="I66" s="24">
        <f t="shared" si="3"/>
        <v>0.86271881807904549</v>
      </c>
      <c r="J66" s="24">
        <f t="shared" si="2"/>
        <v>1.5761448586737963</v>
      </c>
      <c r="K66" s="24">
        <f t="shared" si="4"/>
        <v>1.3550179415792414</v>
      </c>
      <c r="N66" s="24">
        <f t="shared" si="5"/>
        <v>0.37444426438281209</v>
      </c>
      <c r="S66" s="24"/>
    </row>
    <row r="67" spans="1:21">
      <c r="A67">
        <v>1</v>
      </c>
      <c r="B67" t="s">
        <v>75</v>
      </c>
      <c r="C67" s="29">
        <v>10615</v>
      </c>
      <c r="D67">
        <f t="shared" si="0"/>
        <v>9.2700233741373559</v>
      </c>
      <c r="E67" s="29">
        <v>24234.6</v>
      </c>
      <c r="F67">
        <f t="shared" si="0"/>
        <v>10.095536643088593</v>
      </c>
      <c r="G67" s="29">
        <v>221103</v>
      </c>
      <c r="H67" s="24">
        <f t="shared" si="1"/>
        <v>12.306383935274518</v>
      </c>
      <c r="I67" s="24">
        <f t="shared" si="3"/>
        <v>0.82551326895123722</v>
      </c>
      <c r="J67" s="24">
        <f t="shared" si="2"/>
        <v>1.5181802805685809</v>
      </c>
      <c r="K67" s="24">
        <f t="shared" si="4"/>
        <v>0.88722661366877631</v>
      </c>
      <c r="N67" s="24">
        <f t="shared" si="5"/>
        <v>0.25495582679825102</v>
      </c>
      <c r="S67" s="24"/>
    </row>
    <row r="68" spans="1:21">
      <c r="A68">
        <v>5</v>
      </c>
      <c r="B68" t="s">
        <v>76</v>
      </c>
      <c r="C68" s="29">
        <v>10648.6</v>
      </c>
      <c r="D68">
        <f t="shared" si="0"/>
        <v>9.2731837070974912</v>
      </c>
      <c r="E68" s="29">
        <v>20853.599999999999</v>
      </c>
      <c r="F68">
        <f t="shared" si="0"/>
        <v>9.9452818741931051</v>
      </c>
      <c r="G68" s="29">
        <v>255125</v>
      </c>
      <c r="H68" s="24">
        <f t="shared" si="1"/>
        <v>12.449508900112146</v>
      </c>
      <c r="I68" s="24">
        <f t="shared" si="3"/>
        <v>0.67209816709561387</v>
      </c>
      <c r="J68" s="24">
        <f t="shared" si="2"/>
        <v>1.5881625965073276</v>
      </c>
      <c r="K68" s="24">
        <f t="shared" si="4"/>
        <v>0.72875099868572946</v>
      </c>
      <c r="L68" s="24">
        <f>AVERAGE(K68:K70)</f>
        <v>0.77804649109605128</v>
      </c>
      <c r="M68" s="28">
        <f>STDEV(K68:K70)</f>
        <v>8.855060239870316E-2</v>
      </c>
      <c r="N68" s="24">
        <f t="shared" si="5"/>
        <v>0.48799130695610149</v>
      </c>
      <c r="O68" s="24">
        <f>AVERAGE(N68:N70)</f>
        <v>0.45743733047531254</v>
      </c>
      <c r="P68" s="28">
        <f>STDEV(N68:N70)</f>
        <v>0.26540488644163562</v>
      </c>
      <c r="Q68" s="24"/>
      <c r="R68" s="28"/>
      <c r="S68" s="24"/>
      <c r="T68" s="24"/>
      <c r="U68" s="28"/>
    </row>
    <row r="69" spans="1:21">
      <c r="A69">
        <v>5</v>
      </c>
      <c r="B69" t="s">
        <v>77</v>
      </c>
      <c r="C69" s="29">
        <v>11062.9</v>
      </c>
      <c r="D69">
        <f t="shared" si="0"/>
        <v>9.311352446854583</v>
      </c>
      <c r="E69" s="29">
        <v>22113.9</v>
      </c>
      <c r="F69">
        <f t="shared" si="0"/>
        <v>10.003961649069874</v>
      </c>
      <c r="G69" s="29">
        <v>240912</v>
      </c>
      <c r="H69" s="24">
        <f t="shared" si="1"/>
        <v>12.392187000562824</v>
      </c>
      <c r="I69" s="24">
        <f t="shared" si="3"/>
        <v>0.69260920221529076</v>
      </c>
      <c r="J69" s="24">
        <f t="shared" si="2"/>
        <v>1.5404172768541207</v>
      </c>
      <c r="K69" s="24">
        <f t="shared" si="4"/>
        <v>0.88027435721727798</v>
      </c>
      <c r="N69" s="24">
        <f t="shared" si="5"/>
        <v>0.17807778953973141</v>
      </c>
      <c r="S69" s="24"/>
    </row>
    <row r="70" spans="1:21">
      <c r="A70">
        <v>5</v>
      </c>
      <c r="B70" t="s">
        <v>78</v>
      </c>
      <c r="C70" s="29">
        <v>9790.8700000000008</v>
      </c>
      <c r="D70">
        <f t="shared" si="0"/>
        <v>9.1892055977661808</v>
      </c>
      <c r="E70" s="29">
        <v>19171.599999999999</v>
      </c>
      <c r="F70">
        <f t="shared" si="0"/>
        <v>9.8611852963022208</v>
      </c>
      <c r="G70" s="29">
        <v>231374</v>
      </c>
      <c r="H70" s="24">
        <f t="shared" si="1"/>
        <v>12.351790727878344</v>
      </c>
      <c r="I70" s="24">
        <f t="shared" si="3"/>
        <v>0.67197969853604</v>
      </c>
      <c r="J70" s="24">
        <f t="shared" si="2"/>
        <v>1.5812925650560814</v>
      </c>
      <c r="K70" s="24">
        <f t="shared" si="4"/>
        <v>0.72511411738514653</v>
      </c>
      <c r="N70" s="24">
        <f t="shared" si="5"/>
        <v>0.70624289493010473</v>
      </c>
      <c r="S70" s="24"/>
    </row>
    <row r="71" spans="1:21">
      <c r="A71">
        <v>10</v>
      </c>
      <c r="B71" t="s">
        <v>79</v>
      </c>
      <c r="C71" s="29">
        <v>11328.9</v>
      </c>
      <c r="D71">
        <f t="shared" si="0"/>
        <v>9.3351122619301261</v>
      </c>
      <c r="E71" s="29">
        <v>18348.3</v>
      </c>
      <c r="F71">
        <f t="shared" si="0"/>
        <v>9.817292206139312</v>
      </c>
      <c r="G71" s="29">
        <v>261451</v>
      </c>
      <c r="H71" s="24">
        <f t="shared" si="1"/>
        <v>12.474002164432063</v>
      </c>
      <c r="I71" s="24">
        <f t="shared" si="3"/>
        <v>0.48217994420918586</v>
      </c>
      <c r="J71" s="24">
        <f t="shared" si="2"/>
        <v>1.5694449512509685</v>
      </c>
      <c r="K71" s="24">
        <f t="shared" si="4"/>
        <v>0.44373556511139611</v>
      </c>
      <c r="L71" s="24">
        <f>AVERAGE(K71:K73)</f>
        <v>0.42710723751546925</v>
      </c>
      <c r="M71" s="28">
        <f>STDEV(K71:K73)</f>
        <v>0.10924646686165772</v>
      </c>
      <c r="N71" s="24">
        <f t="shared" si="5"/>
        <v>0.47874686143626111</v>
      </c>
      <c r="O71" s="24">
        <f>AVERAGE(N71:N73)</f>
        <v>0.42997080502755008</v>
      </c>
      <c r="P71" s="28">
        <f>STDEV(N71:N73)</f>
        <v>5.6280989589341496E-2</v>
      </c>
      <c r="Q71" s="24"/>
      <c r="R71" s="28"/>
      <c r="S71" s="24"/>
      <c r="T71" s="24"/>
      <c r="U71" s="28"/>
    </row>
    <row r="72" spans="1:21">
      <c r="A72">
        <v>10</v>
      </c>
      <c r="B72" t="s">
        <v>80</v>
      </c>
      <c r="C72" s="29">
        <v>11905</v>
      </c>
      <c r="D72">
        <f t="shared" si="0"/>
        <v>9.384713758920963</v>
      </c>
      <c r="E72" s="29">
        <v>18776.8</v>
      </c>
      <c r="F72">
        <f t="shared" si="0"/>
        <v>9.8403773442073312</v>
      </c>
      <c r="G72" s="29">
        <v>262532</v>
      </c>
      <c r="H72" s="24">
        <f t="shared" si="1"/>
        <v>12.478128258345938</v>
      </c>
      <c r="I72" s="24">
        <f>F72-D72</f>
        <v>0.45566358528636819</v>
      </c>
      <c r="J72" s="24">
        <f t="shared" si="2"/>
        <v>1.5467072497124876</v>
      </c>
      <c r="K72" s="24">
        <f t="shared" si="4"/>
        <v>0.31049988573794174</v>
      </c>
      <c r="N72" s="24">
        <f t="shared" si="5"/>
        <v>0.44277446984820035</v>
      </c>
      <c r="S72" s="24"/>
    </row>
    <row r="73" spans="1:21">
      <c r="A73">
        <v>10</v>
      </c>
      <c r="B73" t="s">
        <v>81</v>
      </c>
      <c r="C73" s="29">
        <v>10486.4</v>
      </c>
      <c r="D73">
        <f t="shared" si="0"/>
        <v>9.2578344585044956</v>
      </c>
      <c r="E73" s="29">
        <v>20775.8</v>
      </c>
      <c r="F73">
        <f t="shared" si="0"/>
        <v>9.9415441268041427</v>
      </c>
      <c r="G73" s="29">
        <v>226946</v>
      </c>
      <c r="H73" s="24">
        <f t="shared" si="1"/>
        <v>12.332467382701751</v>
      </c>
      <c r="I73" s="24">
        <f>F73-D73</f>
        <v>0.68370966829964708</v>
      </c>
      <c r="J73" s="24">
        <f t="shared" si="2"/>
        <v>1.5373164620986275</v>
      </c>
      <c r="K73" s="24">
        <f t="shared" si="4"/>
        <v>0.52708626169706996</v>
      </c>
      <c r="N73" s="24">
        <f t="shared" si="5"/>
        <v>0.36839108379818875</v>
      </c>
      <c r="S73" s="24"/>
    </row>
    <row r="74" spans="1:21">
      <c r="A74">
        <v>50</v>
      </c>
      <c r="B74" t="s">
        <v>82</v>
      </c>
      <c r="C74" s="29">
        <v>10857.3</v>
      </c>
      <c r="D74">
        <f t="shared" si="0"/>
        <v>9.2925929437926218</v>
      </c>
      <c r="E74" s="29">
        <v>18560.900000000001</v>
      </c>
      <c r="F74">
        <f t="shared" si="0"/>
        <v>9.8288124965438328</v>
      </c>
      <c r="G74" s="29">
        <v>222989</v>
      </c>
      <c r="H74" s="24">
        <f t="shared" si="1"/>
        <v>12.314877721871362</v>
      </c>
      <c r="I74" s="24">
        <f t="shared" si="3"/>
        <v>0.53621955275121103</v>
      </c>
      <c r="J74" s="24">
        <f t="shared" si="2"/>
        <v>1.51114238903937</v>
      </c>
      <c r="K74" s="24">
        <f t="shared" si="4"/>
        <v>0.44757402200219687</v>
      </c>
      <c r="L74" s="24">
        <f>AVERAGE(K74:K76)</f>
        <v>0.68080338679562702</v>
      </c>
      <c r="M74" s="28">
        <f>STDEV(K74:K76)</f>
        <v>0.26866765698238021</v>
      </c>
      <c r="N74" s="24">
        <f t="shared" si="5"/>
        <v>0.33457532216487529</v>
      </c>
      <c r="O74" s="24">
        <f>AVERAGE(N74:N76)</f>
        <v>0.42743236965741865</v>
      </c>
      <c r="P74" s="28">
        <f>STDEV(N74:N76)</f>
        <v>0.14365721493648112</v>
      </c>
      <c r="Q74" s="24"/>
      <c r="R74" s="28"/>
      <c r="S74" s="24"/>
      <c r="T74" s="24"/>
      <c r="U74" s="28"/>
    </row>
    <row r="75" spans="1:21">
      <c r="A75">
        <v>50</v>
      </c>
      <c r="B75" t="s">
        <v>83</v>
      </c>
      <c r="C75" s="29">
        <v>10573.1</v>
      </c>
      <c r="D75">
        <f t="shared" si="0"/>
        <v>9.2660683187413326</v>
      </c>
      <c r="E75" s="29">
        <v>22806</v>
      </c>
      <c r="F75">
        <f t="shared" si="0"/>
        <v>10.034778938217304</v>
      </c>
      <c r="G75" s="29">
        <v>207897</v>
      </c>
      <c r="H75" s="24">
        <f t="shared" si="1"/>
        <v>12.244798043727561</v>
      </c>
      <c r="I75" s="24">
        <f t="shared" si="3"/>
        <v>0.76871061947597141</v>
      </c>
      <c r="J75" s="24">
        <f t="shared" si="2"/>
        <v>1.4893648624931144</v>
      </c>
      <c r="K75" s="24">
        <f t="shared" si="4"/>
        <v>0.62025893886894679</v>
      </c>
      <c r="N75" s="24">
        <f t="shared" si="5"/>
        <v>0.35482068191390859</v>
      </c>
      <c r="S75" s="24"/>
    </row>
    <row r="76" spans="1:21">
      <c r="A76">
        <v>50</v>
      </c>
      <c r="B76" t="s">
        <v>84</v>
      </c>
      <c r="C76" s="29">
        <v>10217.299999999999</v>
      </c>
      <c r="D76">
        <f t="shared" si="0"/>
        <v>9.2318376409870062</v>
      </c>
      <c r="E76" s="29">
        <v>31842.1</v>
      </c>
      <c r="F76">
        <f t="shared" si="0"/>
        <v>10.368544592557269</v>
      </c>
      <c r="G76" s="29">
        <v>191644</v>
      </c>
      <c r="H76" s="24">
        <f t="shared" si="1"/>
        <v>12.163394763248444</v>
      </c>
      <c r="I76" s="24">
        <f t="shared" si="3"/>
        <v>1.1367069515702628</v>
      </c>
      <c r="J76" s="24">
        <f t="shared" si="2"/>
        <v>1.465778561130719</v>
      </c>
      <c r="K76" s="24">
        <f t="shared" si="4"/>
        <v>0.97457719951573729</v>
      </c>
      <c r="N76" s="24">
        <f t="shared" si="5"/>
        <v>0.59290110489347203</v>
      </c>
      <c r="S76" s="24"/>
    </row>
    <row r="77" spans="1:21">
      <c r="A77">
        <v>100</v>
      </c>
      <c r="B77" t="s">
        <v>86</v>
      </c>
      <c r="C77" s="29">
        <v>10396.9</v>
      </c>
      <c r="D77">
        <f t="shared" si="0"/>
        <v>9.2492629637726314</v>
      </c>
      <c r="E77" s="29">
        <v>20286.3</v>
      </c>
      <c r="F77">
        <f t="shared" si="0"/>
        <v>9.9177010603506979</v>
      </c>
      <c r="G77" s="29">
        <v>257603</v>
      </c>
      <c r="H77" s="24">
        <f t="shared" si="1"/>
        <v>12.459174919107255</v>
      </c>
      <c r="I77" s="24">
        <f t="shared" si="3"/>
        <v>0.66843809657806652</v>
      </c>
      <c r="J77" s="24">
        <f t="shared" si="2"/>
        <v>1.6049559776673119</v>
      </c>
      <c r="K77" s="24">
        <f t="shared" si="4"/>
        <v>1.0369436349573036</v>
      </c>
      <c r="L77" s="24">
        <f>AVERAGE(K77:K79)</f>
        <v>0.8647792259814171</v>
      </c>
      <c r="M77" s="28">
        <f>STDEV(K77:K79)</f>
        <v>0.15134665538825223</v>
      </c>
      <c r="N77" s="24">
        <f t="shared" si="5"/>
        <v>0.53483041539390896</v>
      </c>
      <c r="O77" s="24">
        <f>AVERAGE(N77:N79)</f>
        <v>0.48194223648157841</v>
      </c>
      <c r="P77" s="28">
        <f>STDEV(N77:N79)</f>
        <v>6.8391118392412867E-2</v>
      </c>
      <c r="Q77" s="24"/>
      <c r="R77" s="28"/>
      <c r="S77" s="24"/>
      <c r="T77" s="24"/>
      <c r="U77" s="28"/>
    </row>
    <row r="78" spans="1:21">
      <c r="A78">
        <v>100</v>
      </c>
      <c r="B78" t="s">
        <v>87</v>
      </c>
      <c r="C78" s="29">
        <v>10685.5</v>
      </c>
      <c r="D78">
        <f t="shared" si="0"/>
        <v>9.2766429612302463</v>
      </c>
      <c r="E78" s="29">
        <v>18038.599999999999</v>
      </c>
      <c r="F78">
        <f t="shared" si="0"/>
        <v>9.8002691852836588</v>
      </c>
      <c r="G78" s="29">
        <v>232214</v>
      </c>
      <c r="H78" s="24">
        <f t="shared" si="1"/>
        <v>12.355414639279378</v>
      </c>
      <c r="I78" s="24">
        <f t="shared" si="3"/>
        <v>0.52362622405341241</v>
      </c>
      <c r="J78" s="24">
        <f t="shared" si="2"/>
        <v>1.5393858390245656</v>
      </c>
      <c r="K78" s="24">
        <f t="shared" si="4"/>
        <v>0.80468494770350496</v>
      </c>
      <c r="N78" s="24">
        <f t="shared" si="5"/>
        <v>0.40470961019407703</v>
      </c>
      <c r="S78" s="24"/>
    </row>
    <row r="79" spans="1:21">
      <c r="A79">
        <v>100</v>
      </c>
      <c r="B79" t="s">
        <v>88</v>
      </c>
      <c r="C79" s="29">
        <v>10172.9</v>
      </c>
      <c r="D79">
        <f t="shared" si="0"/>
        <v>9.2274826008034303</v>
      </c>
      <c r="E79" s="29">
        <v>19104.3</v>
      </c>
      <c r="F79">
        <f t="shared" si="0"/>
        <v>9.8576687195866182</v>
      </c>
      <c r="G79" s="29">
        <v>223998</v>
      </c>
      <c r="H79" s="24">
        <f t="shared" si="1"/>
        <v>12.319392402225889</v>
      </c>
      <c r="I79" s="24">
        <f t="shared" si="3"/>
        <v>0.63018611878318787</v>
      </c>
      <c r="J79" s="24">
        <f>(H79-D79)/2</f>
        <v>1.5459549007112292</v>
      </c>
      <c r="K79" s="24">
        <f t="shared" si="4"/>
        <v>0.75270909528344276</v>
      </c>
      <c r="N79" s="24">
        <f t="shared" si="5"/>
        <v>0.50628668385674924</v>
      </c>
      <c r="S79" s="24"/>
    </row>
    <row r="80" spans="1:21">
      <c r="A80">
        <v>500</v>
      </c>
      <c r="B80" t="s">
        <v>89</v>
      </c>
      <c r="C80" s="29">
        <v>10245.200000000001</v>
      </c>
      <c r="D80">
        <f t="shared" si="0"/>
        <v>9.234564582200365</v>
      </c>
      <c r="E80" s="29">
        <v>21684.400000000001</v>
      </c>
      <c r="F80">
        <f t="shared" si="0"/>
        <v>9.984348386991126</v>
      </c>
      <c r="G80" s="29">
        <v>169177</v>
      </c>
      <c r="H80" s="24">
        <f t="shared" si="1"/>
        <v>12.038700783108276</v>
      </c>
      <c r="I80" s="24">
        <f t="shared" si="3"/>
        <v>0.74978380479076101</v>
      </c>
      <c r="J80" s="24">
        <f t="shared" si="2"/>
        <v>1.4020681004539552</v>
      </c>
      <c r="K80" s="24">
        <f t="shared" si="4"/>
        <v>1.0274921859047943</v>
      </c>
      <c r="L80" s="24">
        <f>AVERAGE(K80:K82)</f>
        <v>1.1186723587411016</v>
      </c>
      <c r="M80" s="28">
        <f>STDEV(K80:K82)</f>
        <v>0.1184874947137735</v>
      </c>
      <c r="N80" s="24">
        <f t="shared" si="5"/>
        <v>0.43447740087628706</v>
      </c>
      <c r="O80" s="24">
        <f>AVERAGE(N80:N82)</f>
        <v>0.40811144083358375</v>
      </c>
      <c r="P80" s="28">
        <f>STDEV(N80:N82)</f>
        <v>3.105030078944054E-2</v>
      </c>
      <c r="Q80" s="24"/>
      <c r="R80" s="28"/>
      <c r="S80" s="24"/>
      <c r="T80" s="24"/>
      <c r="U80" s="28"/>
    </row>
    <row r="81" spans="1:19">
      <c r="A81">
        <v>500</v>
      </c>
      <c r="B81" t="s">
        <v>90</v>
      </c>
      <c r="C81" s="29">
        <v>9875.4</v>
      </c>
      <c r="D81">
        <f t="shared" si="0"/>
        <v>9.1978020952780781</v>
      </c>
      <c r="E81" s="29">
        <v>26016.3</v>
      </c>
      <c r="F81">
        <f t="shared" si="0"/>
        <v>10.166478543646365</v>
      </c>
      <c r="G81" s="29">
        <v>155041</v>
      </c>
      <c r="H81" s="24">
        <f t="shared" si="1"/>
        <v>11.951444877052193</v>
      </c>
      <c r="I81" s="24">
        <f t="shared" si="3"/>
        <v>0.96867644836828681</v>
      </c>
      <c r="J81" s="24">
        <f t="shared" si="2"/>
        <v>1.3768213908870575</v>
      </c>
      <c r="K81" s="24">
        <f t="shared" si="4"/>
        <v>1.2526022349750701</v>
      </c>
      <c r="N81" s="24">
        <f t="shared" si="5"/>
        <v>0.37388687597684811</v>
      </c>
      <c r="S81" s="24"/>
    </row>
    <row r="82" spans="1:19">
      <c r="A82">
        <v>500</v>
      </c>
      <c r="B82" t="s">
        <v>91</v>
      </c>
      <c r="C82" s="29">
        <v>9640.6200000000008</v>
      </c>
      <c r="D82">
        <f t="shared" si="0"/>
        <v>9.1737407008891445</v>
      </c>
      <c r="E82" s="29">
        <v>24242.799999999999</v>
      </c>
      <c r="F82">
        <f t="shared" si="0"/>
        <v>10.095874945063461</v>
      </c>
      <c r="G82" s="29">
        <v>153973</v>
      </c>
      <c r="H82" s="24">
        <f t="shared" si="1"/>
        <v>11.944532541349274</v>
      </c>
      <c r="I82" s="24">
        <f t="shared" si="3"/>
        <v>0.92213424417431611</v>
      </c>
      <c r="J82" s="24">
        <f>(H82-D82)/2</f>
        <v>1.3853959202300645</v>
      </c>
      <c r="K82" s="24">
        <f t="shared" si="4"/>
        <v>1.0759226553434402</v>
      </c>
      <c r="N82" s="24">
        <f t="shared" si="5"/>
        <v>0.41597004564761608</v>
      </c>
      <c r="S82" s="24"/>
    </row>
    <row r="86" spans="1:19">
      <c r="B86" s="25" t="s">
        <v>92</v>
      </c>
      <c r="C86" s="26" t="s">
        <v>37</v>
      </c>
      <c r="E86" s="26" t="s">
        <v>39</v>
      </c>
      <c r="G86" s="26" t="s">
        <v>42</v>
      </c>
      <c r="J86" t="s">
        <v>95</v>
      </c>
      <c r="K86" t="s">
        <v>96</v>
      </c>
      <c r="M86" t="s">
        <v>95</v>
      </c>
      <c r="N86" t="s">
        <v>96</v>
      </c>
    </row>
    <row r="87" spans="1:19">
      <c r="A87">
        <v>0</v>
      </c>
      <c r="B87" t="s">
        <v>43</v>
      </c>
      <c r="C87" s="29">
        <v>691.03</v>
      </c>
      <c r="D87">
        <f t="shared" si="0"/>
        <v>6.5381832381653382</v>
      </c>
      <c r="E87" s="29">
        <v>905.024</v>
      </c>
      <c r="F87">
        <f t="shared" si="0"/>
        <v>6.8079614626853111</v>
      </c>
      <c r="G87" s="29">
        <v>1810.29</v>
      </c>
      <c r="H87">
        <f t="shared" ref="H87" si="6">LN(G87)</f>
        <v>7.5012423324203334</v>
      </c>
      <c r="I87" s="24">
        <f>F87-D87</f>
        <v>0.26977822451997291</v>
      </c>
      <c r="J87" s="24">
        <f>AVERAGE(I87:I89)</f>
        <v>0.48990508571095387</v>
      </c>
      <c r="K87" s="28">
        <f>STDEV(I87:I89)</f>
        <v>0.20067119314398402</v>
      </c>
      <c r="L87" s="24">
        <f>(H87-D87)/2</f>
        <v>0.48152954712749763</v>
      </c>
      <c r="M87" s="24">
        <f>AVERAGE(L87:L89)</f>
        <v>0.56385062398440056</v>
      </c>
      <c r="N87" s="28">
        <f>STDEV(L87:L89)</f>
        <v>7.4996907082317141E-2</v>
      </c>
    </row>
    <row r="88" spans="1:19">
      <c r="A88">
        <v>0</v>
      </c>
      <c r="B88" t="s">
        <v>44</v>
      </c>
      <c r="C88" s="29">
        <v>774.38499999999999</v>
      </c>
      <c r="D88">
        <f t="shared" si="0"/>
        <v>6.652069165940059</v>
      </c>
      <c r="E88" s="29">
        <v>1325.27</v>
      </c>
      <c r="F88">
        <f t="shared" si="0"/>
        <v>7.1893714912462112</v>
      </c>
      <c r="G88" s="29">
        <v>2720.72</v>
      </c>
      <c r="H88">
        <f t="shared" ref="H88" si="7">LN(G88)</f>
        <v>7.9086518301439748</v>
      </c>
      <c r="I88" s="24">
        <f t="shared" ref="I88:I110" si="8">F88-D88</f>
        <v>0.53730232530615218</v>
      </c>
      <c r="L88" s="24">
        <f t="shared" ref="L88:L110" si="9">(H88-D88)/2</f>
        <v>0.62829133210195787</v>
      </c>
    </row>
    <row r="89" spans="1:19">
      <c r="A89">
        <v>0</v>
      </c>
      <c r="B89" t="s">
        <v>45</v>
      </c>
      <c r="C89" s="29">
        <v>775.16499999999996</v>
      </c>
      <c r="D89">
        <f t="shared" si="0"/>
        <v>6.6530759099184777</v>
      </c>
      <c r="E89" s="29">
        <v>1503.74</v>
      </c>
      <c r="F89">
        <f t="shared" si="0"/>
        <v>7.3157106172252142</v>
      </c>
      <c r="G89" s="29">
        <v>2481.3000000000002</v>
      </c>
      <c r="H89">
        <f t="shared" ref="H89" si="10">LN(G89)</f>
        <v>7.8165378953659701</v>
      </c>
      <c r="I89" s="24">
        <f t="shared" si="8"/>
        <v>0.66263470730673646</v>
      </c>
      <c r="L89" s="24">
        <f t="shared" si="9"/>
        <v>0.58173099272374618</v>
      </c>
    </row>
    <row r="90" spans="1:19">
      <c r="A90">
        <v>0.5</v>
      </c>
      <c r="B90" t="s">
        <v>46</v>
      </c>
      <c r="C90" s="29">
        <v>921</v>
      </c>
      <c r="D90">
        <f t="shared" si="0"/>
        <v>6.8254600362553068</v>
      </c>
      <c r="E90" s="29">
        <v>1597.96</v>
      </c>
      <c r="F90">
        <f t="shared" si="0"/>
        <v>7.3764830947238202</v>
      </c>
      <c r="G90" s="29">
        <v>3172.99</v>
      </c>
      <c r="H90">
        <f t="shared" ref="H90" si="11">LN(G90)</f>
        <v>8.0624296399866751</v>
      </c>
      <c r="I90" s="24">
        <f t="shared" si="8"/>
        <v>0.5510230584685134</v>
      </c>
      <c r="J90" s="24">
        <f>AVERAGE(I90:I92)</f>
        <v>0.66574363279007542</v>
      </c>
      <c r="K90" s="28">
        <f>STDEV(I90:I92)</f>
        <v>0.1499843917805824</v>
      </c>
      <c r="L90" s="24">
        <f t="shared" si="9"/>
        <v>0.61848480186568411</v>
      </c>
      <c r="M90" s="24">
        <f>AVERAGE(L90:L92)</f>
        <v>0.66521225996656641</v>
      </c>
      <c r="N90" s="28">
        <f>STDEV(L90:L92)</f>
        <v>4.9603540183986862E-2</v>
      </c>
    </row>
    <row r="91" spans="1:19">
      <c r="A91">
        <v>0.5</v>
      </c>
      <c r="B91" t="s">
        <v>47</v>
      </c>
      <c r="C91" s="29">
        <v>767.37199999999996</v>
      </c>
      <c r="D91">
        <f t="shared" si="0"/>
        <v>6.6429716903085154</v>
      </c>
      <c r="E91" s="29">
        <v>1769.47</v>
      </c>
      <c r="F91">
        <f t="shared" si="0"/>
        <v>7.4784353457000066</v>
      </c>
      <c r="G91" s="29">
        <v>3221.16</v>
      </c>
      <c r="H91">
        <f t="shared" ref="H91" si="12">LN(G91)</f>
        <v>8.0774968221117671</v>
      </c>
      <c r="I91" s="24">
        <f t="shared" si="8"/>
        <v>0.83546365539149114</v>
      </c>
      <c r="L91" s="24">
        <f t="shared" si="9"/>
        <v>0.71726256590162585</v>
      </c>
    </row>
    <row r="92" spans="1:19">
      <c r="A92">
        <v>0.5</v>
      </c>
      <c r="B92" t="s">
        <v>48</v>
      </c>
      <c r="C92" s="29">
        <v>765.03899999999999</v>
      </c>
      <c r="D92">
        <f t="shared" si="0"/>
        <v>6.6399268129192368</v>
      </c>
      <c r="E92" s="29">
        <v>1409.05</v>
      </c>
      <c r="F92">
        <f t="shared" si="0"/>
        <v>7.2506709974294585</v>
      </c>
      <c r="G92" s="29">
        <v>2863.23</v>
      </c>
      <c r="H92">
        <f t="shared" ref="H92" si="13">LN(G92)</f>
        <v>7.9597056371840154</v>
      </c>
      <c r="I92" s="24">
        <f t="shared" si="8"/>
        <v>0.61074418451022172</v>
      </c>
      <c r="L92" s="24">
        <f t="shared" si="9"/>
        <v>0.65988941213238927</v>
      </c>
    </row>
    <row r="93" spans="1:19">
      <c r="A93">
        <v>1</v>
      </c>
      <c r="B93" t="s">
        <v>49</v>
      </c>
      <c r="C93" s="29">
        <v>630.53499999999997</v>
      </c>
      <c r="D93">
        <f t="shared" si="0"/>
        <v>6.4465686653630785</v>
      </c>
      <c r="E93" s="29">
        <v>1485.64</v>
      </c>
      <c r="F93">
        <f t="shared" si="0"/>
        <v>7.3036009348241091</v>
      </c>
      <c r="G93" s="29">
        <v>2958.97</v>
      </c>
      <c r="H93">
        <f t="shared" ref="H93" si="14">LN(G93)</f>
        <v>7.9925965137884898</v>
      </c>
      <c r="I93" s="24">
        <f t="shared" si="8"/>
        <v>0.85703226946103062</v>
      </c>
      <c r="J93" s="24">
        <f>AVERAGE(I93:I95)</f>
        <v>0.70724376637777675</v>
      </c>
      <c r="K93" s="28">
        <f>STDEV(I93:I95)</f>
        <v>0.15063408319065871</v>
      </c>
      <c r="L93" s="24">
        <f t="shared" si="9"/>
        <v>0.77301392421270565</v>
      </c>
      <c r="M93" s="24">
        <f>AVERAGE(L93:L95)</f>
        <v>0.73016842291166373</v>
      </c>
      <c r="N93" s="28">
        <f>STDEV(L93:L95)</f>
        <v>5.5865762101357797E-2</v>
      </c>
    </row>
    <row r="94" spans="1:19">
      <c r="A94">
        <v>1</v>
      </c>
      <c r="B94" t="s">
        <v>50</v>
      </c>
      <c r="C94" s="29">
        <v>871.65300000000002</v>
      </c>
      <c r="D94">
        <f t="shared" si="0"/>
        <v>6.7703914089317099</v>
      </c>
      <c r="E94" s="29">
        <v>1519.55</v>
      </c>
      <c r="F94">
        <f t="shared" si="0"/>
        <v>7.3261695173765116</v>
      </c>
      <c r="G94" s="29">
        <v>3308.85</v>
      </c>
      <c r="H94">
        <f t="shared" ref="H94" si="15">LN(G94)</f>
        <v>8.10435597597845</v>
      </c>
      <c r="I94" s="24">
        <f t="shared" si="8"/>
        <v>0.55577810844480169</v>
      </c>
      <c r="L94" s="24">
        <f t="shared" si="9"/>
        <v>0.66698228352337008</v>
      </c>
    </row>
    <row r="95" spans="1:19">
      <c r="A95">
        <v>1</v>
      </c>
      <c r="B95" t="s">
        <v>51</v>
      </c>
      <c r="C95" s="29">
        <v>743.57799999999997</v>
      </c>
      <c r="D95">
        <f t="shared" si="0"/>
        <v>6.6114736696108043</v>
      </c>
      <c r="E95" s="29">
        <v>1510.8</v>
      </c>
      <c r="F95">
        <f t="shared" si="0"/>
        <v>7.3203945908383021</v>
      </c>
      <c r="G95" s="29">
        <v>3335.88</v>
      </c>
      <c r="H95">
        <f t="shared" ref="H95" si="16">LN(G95)</f>
        <v>8.112491791608635</v>
      </c>
      <c r="I95" s="24">
        <f t="shared" si="8"/>
        <v>0.70892092122749784</v>
      </c>
      <c r="L95" s="24">
        <f t="shared" si="9"/>
        <v>0.75050906099891534</v>
      </c>
    </row>
    <row r="96" spans="1:19">
      <c r="A96">
        <v>5</v>
      </c>
      <c r="B96" t="s">
        <v>52</v>
      </c>
      <c r="C96" s="29">
        <v>877.06899999999996</v>
      </c>
      <c r="D96">
        <f t="shared" si="0"/>
        <v>6.7765856665862936</v>
      </c>
      <c r="E96" s="29">
        <v>1515.06</v>
      </c>
      <c r="F96">
        <f t="shared" si="0"/>
        <v>7.3232103211196495</v>
      </c>
      <c r="G96" s="29">
        <v>2504.0100000000002</v>
      </c>
      <c r="H96">
        <f t="shared" ref="H96" si="17">LN(G96)</f>
        <v>7.825648725822238</v>
      </c>
      <c r="I96" s="24">
        <f t="shared" si="8"/>
        <v>0.54662465453335596</v>
      </c>
      <c r="J96" s="24">
        <f>AVERAGE(I96:I98)</f>
        <v>0.42526764403191475</v>
      </c>
      <c r="K96" s="28">
        <f>STDEV(I96:I98)</f>
        <v>0.1062856120248007</v>
      </c>
      <c r="L96" s="24">
        <f t="shared" si="9"/>
        <v>0.52453152961797223</v>
      </c>
      <c r="M96" s="24">
        <f>AVERAGE(L96:L98)</f>
        <v>0.61687660834790081</v>
      </c>
      <c r="N96" s="28">
        <f>STDEV(L96:L98)</f>
        <v>0.10547454527980123</v>
      </c>
    </row>
    <row r="97" spans="1:14">
      <c r="A97">
        <v>5</v>
      </c>
      <c r="B97" t="s">
        <v>53</v>
      </c>
      <c r="C97" s="29">
        <v>790.55799999999999</v>
      </c>
      <c r="D97">
        <f t="shared" si="0"/>
        <v>6.6727390252419836</v>
      </c>
      <c r="E97" s="29">
        <v>1156.52</v>
      </c>
      <c r="F97">
        <f t="shared" si="0"/>
        <v>7.0531707750801118</v>
      </c>
      <c r="G97" s="29">
        <v>2594.89</v>
      </c>
      <c r="H97">
        <f t="shared" ref="H97" si="18">LN(G97)</f>
        <v>7.861299405491522</v>
      </c>
      <c r="I97" s="24">
        <f t="shared" si="8"/>
        <v>0.38043174983812822</v>
      </c>
      <c r="L97" s="24">
        <f t="shared" si="9"/>
        <v>0.59428019012476918</v>
      </c>
    </row>
    <row r="98" spans="1:14">
      <c r="A98">
        <v>5</v>
      </c>
      <c r="B98" t="s">
        <v>54</v>
      </c>
      <c r="C98" s="29">
        <v>903.75300000000004</v>
      </c>
      <c r="D98">
        <f t="shared" si="0"/>
        <v>6.8065560929695392</v>
      </c>
      <c r="E98" s="29">
        <v>1280.8800000000001</v>
      </c>
      <c r="F98">
        <f t="shared" si="0"/>
        <v>7.1553026206937993</v>
      </c>
      <c r="G98" s="29">
        <v>3905.7</v>
      </c>
      <c r="H98">
        <f t="shared" ref="H98" si="19">LN(G98)</f>
        <v>8.2701923035714611</v>
      </c>
      <c r="I98" s="24">
        <f t="shared" si="8"/>
        <v>0.34874652772426007</v>
      </c>
      <c r="L98" s="24">
        <f t="shared" si="9"/>
        <v>0.73181810530096092</v>
      </c>
    </row>
    <row r="99" spans="1:14">
      <c r="A99">
        <v>10</v>
      </c>
      <c r="B99" t="s">
        <v>55</v>
      </c>
      <c r="C99" s="29">
        <v>812.55499999999995</v>
      </c>
      <c r="D99">
        <f t="shared" si="0"/>
        <v>6.7001836042205642</v>
      </c>
      <c r="E99" s="29">
        <v>1339.68</v>
      </c>
      <c r="F99">
        <f t="shared" si="0"/>
        <v>7.2001860584561221</v>
      </c>
      <c r="G99" s="29">
        <v>3265.27</v>
      </c>
      <c r="H99">
        <f t="shared" ref="H99" si="20">LN(G99)</f>
        <v>8.0910977335441476</v>
      </c>
      <c r="I99" s="24">
        <f t="shared" si="8"/>
        <v>0.50000245423555789</v>
      </c>
      <c r="J99" s="24">
        <f>AVERAGE(I99:I101)</f>
        <v>0.60933758563845897</v>
      </c>
      <c r="K99" s="28">
        <f>STDEV(I99:I101)</f>
        <v>0.15308102233949999</v>
      </c>
      <c r="L99" s="24">
        <f t="shared" si="9"/>
        <v>0.69545706466179169</v>
      </c>
      <c r="M99" s="24">
        <f>AVERAGE(L99:L101)</f>
        <v>0.72097928464458072</v>
      </c>
      <c r="N99" s="28">
        <f>STDEV(L99:L101)</f>
        <v>7.5254457136271102E-2</v>
      </c>
    </row>
    <row r="100" spans="1:14">
      <c r="A100">
        <v>10</v>
      </c>
      <c r="B100" t="s">
        <v>56</v>
      </c>
      <c r="C100" s="29">
        <v>608.221</v>
      </c>
      <c r="D100">
        <f t="shared" ref="D100:F110" si="21">LN(C100)</f>
        <v>6.4105383027629337</v>
      </c>
      <c r="E100" s="29">
        <v>1332.52</v>
      </c>
      <c r="F100">
        <f t="shared" si="21"/>
        <v>7.1948271653082232</v>
      </c>
      <c r="G100" s="29">
        <v>3046.93</v>
      </c>
      <c r="H100">
        <f t="shared" ref="H100" si="22">LN(G100)</f>
        <v>8.0218898053053405</v>
      </c>
      <c r="I100" s="24">
        <f t="shared" si="8"/>
        <v>0.78428886254528951</v>
      </c>
      <c r="L100" s="24">
        <f t="shared" si="9"/>
        <v>0.80567575127120339</v>
      </c>
    </row>
    <row r="101" spans="1:14">
      <c r="A101">
        <v>10</v>
      </c>
      <c r="B101" t="s">
        <v>57</v>
      </c>
      <c r="C101" s="29">
        <v>869.45299999999997</v>
      </c>
      <c r="D101">
        <f t="shared" si="21"/>
        <v>6.767864278279311</v>
      </c>
      <c r="E101" s="29">
        <v>1497.55</v>
      </c>
      <c r="F101">
        <f t="shared" si="21"/>
        <v>7.3115857184138404</v>
      </c>
      <c r="G101" s="29">
        <v>3266.5</v>
      </c>
      <c r="H101">
        <f t="shared" ref="H101" si="23">LN(G101)</f>
        <v>8.0914743542808054</v>
      </c>
      <c r="I101" s="24">
        <f t="shared" si="8"/>
        <v>0.54372144013452939</v>
      </c>
      <c r="L101" s="24">
        <f t="shared" si="9"/>
        <v>0.66180503800074719</v>
      </c>
    </row>
    <row r="102" spans="1:14">
      <c r="A102">
        <v>50</v>
      </c>
      <c r="B102" t="s">
        <v>58</v>
      </c>
      <c r="C102" s="29">
        <v>841.22699999999998</v>
      </c>
      <c r="D102">
        <f t="shared" si="21"/>
        <v>6.7348615403177261</v>
      </c>
      <c r="E102" s="29">
        <v>1380.69</v>
      </c>
      <c r="F102">
        <f t="shared" si="21"/>
        <v>7.2303386531929013</v>
      </c>
      <c r="G102" s="29">
        <v>2850.45</v>
      </c>
      <c r="H102">
        <f t="shared" ref="H102" si="24">LN(G102)</f>
        <v>7.9552321555354766</v>
      </c>
      <c r="I102" s="24">
        <f t="shared" si="8"/>
        <v>0.49547711287517515</v>
      </c>
      <c r="J102" s="24">
        <f>AVERAGE(I102:I104)</f>
        <v>0.72154117118272654</v>
      </c>
      <c r="K102" s="28">
        <f>STDEV(I102:I104)</f>
        <v>0.19858767286032469</v>
      </c>
      <c r="L102" s="24">
        <f t="shared" si="9"/>
        <v>0.61018530760887524</v>
      </c>
      <c r="M102" s="24">
        <f>AVERAGE(L102:L104)</f>
        <v>0.76254215692069771</v>
      </c>
      <c r="N102" s="28">
        <f>STDEV(L102:L104)</f>
        <v>0.13248713270254037</v>
      </c>
    </row>
    <row r="103" spans="1:14">
      <c r="A103">
        <v>50</v>
      </c>
      <c r="B103" t="s">
        <v>59</v>
      </c>
      <c r="C103" s="29">
        <v>643.596</v>
      </c>
      <c r="D103">
        <f t="shared" si="21"/>
        <v>6.4670712000585171</v>
      </c>
      <c r="E103" s="29">
        <v>1532.93</v>
      </c>
      <c r="F103">
        <f t="shared" si="21"/>
        <v>7.3349362157288125</v>
      </c>
      <c r="G103" s="29">
        <v>3527.91</v>
      </c>
      <c r="H103">
        <f t="shared" ref="H103" si="25">LN(G103)</f>
        <v>8.1684609065972094</v>
      </c>
      <c r="I103" s="24">
        <f t="shared" si="8"/>
        <v>0.86786501567029539</v>
      </c>
      <c r="L103" s="24">
        <f t="shared" si="9"/>
        <v>0.85069485326934613</v>
      </c>
    </row>
    <row r="104" spans="1:14">
      <c r="A104">
        <v>50</v>
      </c>
      <c r="B104" t="s">
        <v>60</v>
      </c>
      <c r="C104" s="29">
        <v>721.322</v>
      </c>
      <c r="D104">
        <f t="shared" si="21"/>
        <v>6.5810856395297312</v>
      </c>
      <c r="E104" s="29">
        <v>1607.39</v>
      </c>
      <c r="F104">
        <f t="shared" si="21"/>
        <v>7.3823670245324404</v>
      </c>
      <c r="G104" s="29">
        <v>3769.05</v>
      </c>
      <c r="H104">
        <f t="shared" ref="H104" si="26">LN(G104)</f>
        <v>8.234578259297475</v>
      </c>
      <c r="I104" s="24">
        <f t="shared" si="8"/>
        <v>0.80128138500270918</v>
      </c>
      <c r="L104" s="24">
        <f t="shared" si="9"/>
        <v>0.82674630988387188</v>
      </c>
    </row>
    <row r="105" spans="1:14">
      <c r="A105">
        <v>100</v>
      </c>
      <c r="B105" t="s">
        <v>61</v>
      </c>
      <c r="C105" s="29">
        <v>927.02499999999998</v>
      </c>
      <c r="D105">
        <f t="shared" si="21"/>
        <v>6.8319805339184949</v>
      </c>
      <c r="E105" s="29">
        <v>1521.31</v>
      </c>
      <c r="F105">
        <f t="shared" si="21"/>
        <v>7.3273270847729242</v>
      </c>
      <c r="G105" s="29">
        <v>4208.4799999999996</v>
      </c>
      <c r="H105">
        <f t="shared" ref="H105" si="27">LN(G105)</f>
        <v>8.3448568163532997</v>
      </c>
      <c r="I105" s="24">
        <f t="shared" si="8"/>
        <v>0.49534655085442925</v>
      </c>
      <c r="J105" s="24">
        <f>AVERAGE(I105:I107)</f>
        <v>0.4666677681968725</v>
      </c>
      <c r="K105" s="28">
        <f>STDEV(I105:I107)</f>
        <v>0.11562392837764703</v>
      </c>
      <c r="L105" s="24">
        <f t="shared" si="9"/>
        <v>0.75643814121740238</v>
      </c>
      <c r="M105" s="24">
        <f>AVERAGE(L105:L107)</f>
        <v>0.66618879485488314</v>
      </c>
      <c r="N105" s="28">
        <f>STDEV(L105:L107)</f>
        <v>8.2290000329341723E-2</v>
      </c>
    </row>
    <row r="106" spans="1:14">
      <c r="A106">
        <v>100</v>
      </c>
      <c r="B106" t="s">
        <v>62</v>
      </c>
      <c r="C106" s="29">
        <v>1018.56</v>
      </c>
      <c r="D106">
        <f t="shared" si="21"/>
        <v>6.9261451440937281</v>
      </c>
      <c r="E106" s="29">
        <v>1430.17</v>
      </c>
      <c r="F106">
        <f t="shared" si="21"/>
        <v>7.265548597307034</v>
      </c>
      <c r="G106" s="29">
        <v>3350.21</v>
      </c>
      <c r="H106">
        <f t="shared" ref="H106" si="28">LN(G106)</f>
        <v>8.1167783094215551</v>
      </c>
      <c r="I106" s="24">
        <f t="shared" si="8"/>
        <v>0.33940345321330589</v>
      </c>
      <c r="L106" s="24">
        <f t="shared" si="9"/>
        <v>0.59531658266391352</v>
      </c>
    </row>
    <row r="107" spans="1:14">
      <c r="A107">
        <v>100</v>
      </c>
      <c r="B107" t="s">
        <v>63</v>
      </c>
      <c r="C107" s="29">
        <v>788.04200000000003</v>
      </c>
      <c r="D107">
        <f t="shared" si="21"/>
        <v>6.6695513879298973</v>
      </c>
      <c r="E107" s="29">
        <v>1386.87</v>
      </c>
      <c r="F107">
        <f t="shared" si="21"/>
        <v>7.2348046884527797</v>
      </c>
      <c r="G107" s="29">
        <v>2873.18</v>
      </c>
      <c r="H107">
        <f t="shared" ref="H107" si="29">LN(G107)</f>
        <v>7.9631747092965641</v>
      </c>
      <c r="I107" s="24">
        <f t="shared" si="8"/>
        <v>0.56525330052288236</v>
      </c>
      <c r="L107" s="24">
        <f t="shared" si="9"/>
        <v>0.6468116606833334</v>
      </c>
    </row>
    <row r="108" spans="1:14">
      <c r="A108">
        <v>500</v>
      </c>
      <c r="B108" t="s">
        <v>64</v>
      </c>
      <c r="C108" s="29">
        <v>690.01300000000003</v>
      </c>
      <c r="D108">
        <f t="shared" si="21"/>
        <v>6.5367104379935341</v>
      </c>
      <c r="E108" s="29">
        <v>1220.51</v>
      </c>
      <c r="F108">
        <f t="shared" si="21"/>
        <v>7.1070240831628251</v>
      </c>
      <c r="G108" s="29">
        <v>2745.27</v>
      </c>
      <c r="H108">
        <f t="shared" ref="H108" si="30">LN(G108)</f>
        <v>7.917634709762277</v>
      </c>
      <c r="I108" s="24">
        <f t="shared" si="8"/>
        <v>0.57031364516929095</v>
      </c>
      <c r="J108" s="24">
        <f>AVERAGE(I108:I110)</f>
        <v>0.57339847470253102</v>
      </c>
      <c r="K108" s="28">
        <f>STDEV(I108:I110)</f>
        <v>0.12830486312007783</v>
      </c>
      <c r="L108" s="24">
        <f t="shared" si="9"/>
        <v>0.69046213588437144</v>
      </c>
      <c r="M108" s="24">
        <f>AVERAGE(L108:L110)</f>
        <v>0.69250026357193917</v>
      </c>
      <c r="N108" s="28">
        <f>STDEV(L108:L110)</f>
        <v>2.9411936958956875E-2</v>
      </c>
    </row>
    <row r="109" spans="1:14">
      <c r="A109">
        <v>500</v>
      </c>
      <c r="B109" t="s">
        <v>65</v>
      </c>
      <c r="C109" s="29">
        <v>678.25</v>
      </c>
      <c r="D109">
        <f t="shared" si="21"/>
        <v>6.5195159515390415</v>
      </c>
      <c r="E109" s="29">
        <v>1370.23</v>
      </c>
      <c r="F109">
        <f t="shared" si="21"/>
        <v>7.2227338879430398</v>
      </c>
      <c r="G109" s="29">
        <v>2560.19</v>
      </c>
      <c r="H109">
        <f t="shared" ref="H109" si="31">LN(G109)</f>
        <v>7.847836753469533</v>
      </c>
      <c r="I109" s="24">
        <f t="shared" si="8"/>
        <v>0.70321793640399832</v>
      </c>
      <c r="L109" s="24">
        <f t="shared" si="9"/>
        <v>0.66416040096524576</v>
      </c>
    </row>
    <row r="110" spans="1:14">
      <c r="A110">
        <v>500</v>
      </c>
      <c r="B110" t="s">
        <v>66</v>
      </c>
      <c r="C110" s="29">
        <v>813.14</v>
      </c>
      <c r="D110">
        <f t="shared" si="21"/>
        <v>6.700903296444813</v>
      </c>
      <c r="E110" s="29">
        <v>1271.01</v>
      </c>
      <c r="F110">
        <f t="shared" si="21"/>
        <v>7.1475671389791167</v>
      </c>
      <c r="G110" s="29">
        <v>3451.83</v>
      </c>
      <c r="H110">
        <f t="shared" ref="H110" si="32">LN(G110)</f>
        <v>8.1466598041772134</v>
      </c>
      <c r="I110" s="24">
        <f t="shared" si="8"/>
        <v>0.44666384253430369</v>
      </c>
      <c r="L110" s="24">
        <f t="shared" si="9"/>
        <v>0.72287825386620019</v>
      </c>
    </row>
  </sheetData>
  <phoneticPr fontId="4" type="noConversion"/>
  <pageMargins left="0.75" right="0.75" top="1" bottom="1" header="0.5" footer="0.5"/>
  <pageSetup scale="77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1"/>
  <sheetViews>
    <sheetView workbookViewId="0">
      <selection activeCell="E14" sqref="E14"/>
    </sheetView>
  </sheetViews>
  <sheetFormatPr baseColWidth="10" defaultRowHeight="15" x14ac:dyDescent="0"/>
  <sheetData>
    <row r="3" spans="1:4">
      <c r="A3" t="s">
        <v>99</v>
      </c>
      <c r="B3" s="25" t="s">
        <v>92</v>
      </c>
      <c r="C3" s="25" t="s">
        <v>35</v>
      </c>
      <c r="D3" s="26" t="s">
        <v>40</v>
      </c>
    </row>
    <row r="4" spans="1:4">
      <c r="A4">
        <v>0</v>
      </c>
      <c r="B4" t="s">
        <v>43</v>
      </c>
      <c r="C4" t="s">
        <v>43</v>
      </c>
    </row>
    <row r="5" spans="1:4">
      <c r="A5">
        <v>0</v>
      </c>
      <c r="B5" t="s">
        <v>44</v>
      </c>
      <c r="C5" t="s">
        <v>44</v>
      </c>
    </row>
    <row r="6" spans="1:4">
      <c r="A6">
        <v>0</v>
      </c>
      <c r="B6" t="s">
        <v>45</v>
      </c>
      <c r="C6" t="s">
        <v>45</v>
      </c>
    </row>
    <row r="7" spans="1:4">
      <c r="A7">
        <v>0.5</v>
      </c>
      <c r="B7" t="s">
        <v>46</v>
      </c>
      <c r="C7" t="s">
        <v>46</v>
      </c>
    </row>
    <row r="8" spans="1:4">
      <c r="A8">
        <v>0.5</v>
      </c>
      <c r="B8" t="s">
        <v>47</v>
      </c>
      <c r="C8" t="s">
        <v>47</v>
      </c>
    </row>
    <row r="9" spans="1:4">
      <c r="A9">
        <v>0.5</v>
      </c>
      <c r="B9" t="s">
        <v>48</v>
      </c>
      <c r="C9" t="s">
        <v>48</v>
      </c>
    </row>
    <row r="10" spans="1:4">
      <c r="A10">
        <v>1</v>
      </c>
      <c r="B10" t="s">
        <v>49</v>
      </c>
      <c r="C10" t="s">
        <v>49</v>
      </c>
    </row>
    <row r="11" spans="1:4">
      <c r="A11">
        <v>1</v>
      </c>
      <c r="B11" t="s">
        <v>50</v>
      </c>
      <c r="C11" t="s">
        <v>50</v>
      </c>
    </row>
    <row r="12" spans="1:4">
      <c r="A12">
        <v>1</v>
      </c>
      <c r="B12" t="s">
        <v>51</v>
      </c>
      <c r="C12" t="s">
        <v>51</v>
      </c>
    </row>
    <row r="13" spans="1:4">
      <c r="A13">
        <v>5</v>
      </c>
      <c r="B13" t="s">
        <v>52</v>
      </c>
      <c r="C13" t="s">
        <v>52</v>
      </c>
    </row>
    <row r="14" spans="1:4">
      <c r="A14">
        <v>5</v>
      </c>
      <c r="B14" t="s">
        <v>53</v>
      </c>
      <c r="C14" t="s">
        <v>53</v>
      </c>
    </row>
    <row r="15" spans="1:4">
      <c r="A15">
        <v>5</v>
      </c>
      <c r="B15" t="s">
        <v>54</v>
      </c>
      <c r="C15" t="s">
        <v>54</v>
      </c>
    </row>
    <row r="16" spans="1:4">
      <c r="A16">
        <v>10</v>
      </c>
      <c r="B16" t="s">
        <v>55</v>
      </c>
      <c r="C16" t="s">
        <v>55</v>
      </c>
    </row>
    <row r="17" spans="1:4">
      <c r="A17">
        <v>10</v>
      </c>
      <c r="B17" t="s">
        <v>56</v>
      </c>
      <c r="C17" t="s">
        <v>56</v>
      </c>
    </row>
    <row r="18" spans="1:4">
      <c r="A18">
        <v>10</v>
      </c>
      <c r="B18" t="s">
        <v>57</v>
      </c>
      <c r="C18" t="s">
        <v>57</v>
      </c>
    </row>
    <row r="19" spans="1:4">
      <c r="A19">
        <v>50</v>
      </c>
      <c r="B19" t="s">
        <v>58</v>
      </c>
      <c r="C19" t="s">
        <v>58</v>
      </c>
    </row>
    <row r="20" spans="1:4">
      <c r="A20">
        <v>50</v>
      </c>
      <c r="B20" t="s">
        <v>59</v>
      </c>
      <c r="C20" t="s">
        <v>59</v>
      </c>
    </row>
    <row r="21" spans="1:4">
      <c r="A21">
        <v>50</v>
      </c>
      <c r="B21" t="s">
        <v>60</v>
      </c>
      <c r="C21" t="s">
        <v>60</v>
      </c>
      <c r="D21">
        <v>0.51380000000000003</v>
      </c>
    </row>
    <row r="22" spans="1:4">
      <c r="A22">
        <v>100</v>
      </c>
      <c r="B22" t="s">
        <v>61</v>
      </c>
      <c r="C22" t="s">
        <v>61</v>
      </c>
      <c r="D22">
        <v>0.50239999999999996</v>
      </c>
    </row>
    <row r="23" spans="1:4">
      <c r="A23">
        <v>100</v>
      </c>
      <c r="B23" t="s">
        <v>62</v>
      </c>
      <c r="C23" t="s">
        <v>62</v>
      </c>
      <c r="D23">
        <v>0.49070000000000003</v>
      </c>
    </row>
    <row r="24" spans="1:4">
      <c r="A24">
        <v>100</v>
      </c>
      <c r="B24" t="s">
        <v>63</v>
      </c>
      <c r="C24" t="s">
        <v>63</v>
      </c>
      <c r="D24">
        <v>0.52290000000000003</v>
      </c>
    </row>
    <row r="25" spans="1:4">
      <c r="A25">
        <v>500</v>
      </c>
      <c r="B25" t="s">
        <v>64</v>
      </c>
      <c r="C25" t="s">
        <v>64</v>
      </c>
      <c r="D25">
        <v>0.50029999999999997</v>
      </c>
    </row>
    <row r="26" spans="1:4">
      <c r="A26">
        <v>500</v>
      </c>
      <c r="B26" t="s">
        <v>65</v>
      </c>
      <c r="C26" t="s">
        <v>65</v>
      </c>
      <c r="D26">
        <v>0.497</v>
      </c>
    </row>
    <row r="27" spans="1:4">
      <c r="A27">
        <v>500</v>
      </c>
      <c r="B27" t="s">
        <v>66</v>
      </c>
      <c r="C27" t="s">
        <v>66</v>
      </c>
      <c r="D27">
        <v>0.52270000000000005</v>
      </c>
    </row>
    <row r="28" spans="1:4">
      <c r="A28">
        <v>0</v>
      </c>
      <c r="B28" t="s">
        <v>67</v>
      </c>
      <c r="C28" t="s">
        <v>67</v>
      </c>
      <c r="D28">
        <v>0.57899999999999996</v>
      </c>
    </row>
    <row r="29" spans="1:4">
      <c r="A29">
        <v>0</v>
      </c>
      <c r="B29" t="s">
        <v>68</v>
      </c>
      <c r="C29" t="s">
        <v>68</v>
      </c>
      <c r="D29">
        <v>0.56299999999999994</v>
      </c>
    </row>
    <row r="30" spans="1:4">
      <c r="A30">
        <v>0</v>
      </c>
      <c r="B30" t="s">
        <v>69</v>
      </c>
      <c r="C30" t="s">
        <v>69</v>
      </c>
      <c r="D30">
        <v>0.56850000000000001</v>
      </c>
    </row>
    <row r="31" spans="1:4">
      <c r="A31">
        <v>0.5</v>
      </c>
      <c r="B31" t="s">
        <v>70</v>
      </c>
      <c r="C31" t="s">
        <v>70</v>
      </c>
      <c r="D31">
        <v>0.54600000000000004</v>
      </c>
    </row>
    <row r="32" spans="1:4">
      <c r="A32">
        <v>0.5</v>
      </c>
      <c r="B32" t="s">
        <v>71</v>
      </c>
      <c r="C32" t="s">
        <v>71</v>
      </c>
      <c r="D32">
        <v>0.54090000000000005</v>
      </c>
    </row>
    <row r="33" spans="1:4">
      <c r="A33">
        <v>0.5</v>
      </c>
      <c r="B33" t="s">
        <v>72</v>
      </c>
      <c r="C33" t="s">
        <v>72</v>
      </c>
      <c r="D33">
        <v>0.53110000000000002</v>
      </c>
    </row>
    <row r="34" spans="1:4">
      <c r="A34">
        <v>1</v>
      </c>
      <c r="B34" t="s">
        <v>73</v>
      </c>
      <c r="C34" t="s">
        <v>73</v>
      </c>
      <c r="D34">
        <v>0.56259999999999999</v>
      </c>
    </row>
    <row r="35" spans="1:4">
      <c r="A35">
        <v>1</v>
      </c>
      <c r="B35" t="s">
        <v>74</v>
      </c>
      <c r="C35" t="s">
        <v>74</v>
      </c>
      <c r="D35">
        <v>0.56220000000000003</v>
      </c>
    </row>
    <row r="36" spans="1:4">
      <c r="A36">
        <v>1</v>
      </c>
      <c r="B36" t="s">
        <v>75</v>
      </c>
      <c r="C36" t="s">
        <v>75</v>
      </c>
      <c r="D36">
        <v>0.53839999999999999</v>
      </c>
    </row>
    <row r="37" spans="1:4">
      <c r="A37">
        <v>5</v>
      </c>
      <c r="B37" t="s">
        <v>76</v>
      </c>
      <c r="C37" t="s">
        <v>76</v>
      </c>
      <c r="D37">
        <v>0.46739999999999998</v>
      </c>
    </row>
    <row r="38" spans="1:4">
      <c r="A38">
        <v>5</v>
      </c>
      <c r="B38" t="s">
        <v>77</v>
      </c>
      <c r="C38" t="s">
        <v>77</v>
      </c>
      <c r="D38">
        <v>0.54790000000000005</v>
      </c>
    </row>
    <row r="39" spans="1:4">
      <c r="A39">
        <v>5</v>
      </c>
      <c r="B39" t="s">
        <v>78</v>
      </c>
      <c r="C39" t="s">
        <v>78</v>
      </c>
      <c r="D39">
        <v>0.54400000000000004</v>
      </c>
    </row>
    <row r="40" spans="1:4">
      <c r="A40">
        <v>10</v>
      </c>
      <c r="B40" t="s">
        <v>79</v>
      </c>
      <c r="C40" t="s">
        <v>79</v>
      </c>
      <c r="D40">
        <v>0.4763</v>
      </c>
    </row>
    <row r="41" spans="1:4">
      <c r="A41">
        <v>10</v>
      </c>
      <c r="B41" t="s">
        <v>80</v>
      </c>
      <c r="C41" t="s">
        <v>80</v>
      </c>
      <c r="D41">
        <v>0.53800000000000003</v>
      </c>
    </row>
    <row r="42" spans="1:4">
      <c r="A42">
        <v>10</v>
      </c>
      <c r="B42" t="s">
        <v>81</v>
      </c>
      <c r="C42" t="s">
        <v>81</v>
      </c>
      <c r="D42">
        <v>0.53600000000000003</v>
      </c>
    </row>
    <row r="43" spans="1:4">
      <c r="A43">
        <v>50</v>
      </c>
      <c r="B43" t="s">
        <v>82</v>
      </c>
      <c r="C43" t="s">
        <v>82</v>
      </c>
      <c r="D43">
        <v>0.54749999999999999</v>
      </c>
    </row>
    <row r="44" spans="1:4">
      <c r="A44">
        <v>50</v>
      </c>
      <c r="B44" t="s">
        <v>83</v>
      </c>
      <c r="C44" t="s">
        <v>83</v>
      </c>
      <c r="D44">
        <v>0.56320000000000003</v>
      </c>
    </row>
    <row r="45" spans="1:4">
      <c r="A45">
        <v>50</v>
      </c>
      <c r="B45" t="s">
        <v>84</v>
      </c>
      <c r="C45" t="s">
        <v>84</v>
      </c>
      <c r="D45">
        <v>0.52490000000000003</v>
      </c>
    </row>
    <row r="46" spans="1:4">
      <c r="A46">
        <v>100</v>
      </c>
      <c r="B46" t="s">
        <v>86</v>
      </c>
      <c r="C46" t="s">
        <v>86</v>
      </c>
      <c r="D46">
        <v>0.53739999999999999</v>
      </c>
    </row>
    <row r="47" spans="1:4">
      <c r="A47">
        <v>100</v>
      </c>
      <c r="B47" t="s">
        <v>87</v>
      </c>
      <c r="C47" t="s">
        <v>87</v>
      </c>
      <c r="D47">
        <v>0.55100000000000005</v>
      </c>
    </row>
    <row r="48" spans="1:4">
      <c r="A48">
        <v>100</v>
      </c>
      <c r="B48" t="s">
        <v>88</v>
      </c>
      <c r="C48" t="s">
        <v>88</v>
      </c>
      <c r="D48">
        <v>0.51900000000000002</v>
      </c>
    </row>
    <row r="49" spans="1:4">
      <c r="A49">
        <v>500</v>
      </c>
      <c r="B49" t="s">
        <v>89</v>
      </c>
      <c r="C49" t="s">
        <v>89</v>
      </c>
      <c r="D49">
        <v>0.53220000000000001</v>
      </c>
    </row>
    <row r="50" spans="1:4">
      <c r="A50">
        <v>500</v>
      </c>
      <c r="B50" t="s">
        <v>90</v>
      </c>
      <c r="C50" t="s">
        <v>90</v>
      </c>
      <c r="D50">
        <v>0.57550000000000001</v>
      </c>
    </row>
    <row r="51" spans="1:4">
      <c r="A51">
        <v>500</v>
      </c>
      <c r="B51" t="s">
        <v>91</v>
      </c>
      <c r="C51" t="s">
        <v>91</v>
      </c>
      <c r="D51">
        <v>0.5665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Sheet3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2014-06-04T17:52:13Z</cp:lastPrinted>
  <dcterms:created xsi:type="dcterms:W3CDTF">2014-06-04T17:21:25Z</dcterms:created>
  <dcterms:modified xsi:type="dcterms:W3CDTF">2015-03-30T15:00:43Z</dcterms:modified>
</cp:coreProperties>
</file>