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7760" yWindow="0" windowWidth="25600" windowHeight="16060" tabRatio="500"/>
  </bookViews>
  <sheets>
    <sheet name="24" sheetId="2" r:id="rId1"/>
    <sheet name="fire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7" i="2" l="1"/>
  <c r="I87" i="2"/>
  <c r="L87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59" i="2"/>
  <c r="S80" i="2"/>
  <c r="R80" i="2"/>
  <c r="S77" i="2"/>
  <c r="R77" i="2"/>
  <c r="S74" i="2"/>
  <c r="R74" i="2"/>
  <c r="S71" i="2"/>
  <c r="R71" i="2"/>
  <c r="S68" i="2"/>
  <c r="R68" i="2"/>
  <c r="S65" i="2"/>
  <c r="R65" i="2"/>
  <c r="S62" i="2"/>
  <c r="R62" i="2"/>
  <c r="S59" i="2"/>
  <c r="R59" i="2"/>
  <c r="N59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M87" i="2"/>
  <c r="L59" i="2"/>
  <c r="M108" i="2"/>
  <c r="L108" i="2"/>
  <c r="M105" i="2"/>
  <c r="L105" i="2"/>
  <c r="M102" i="2"/>
  <c r="L102" i="2"/>
  <c r="M99" i="2"/>
  <c r="L99" i="2"/>
  <c r="M96" i="2"/>
  <c r="L96" i="2"/>
  <c r="M93" i="2"/>
  <c r="L93" i="2"/>
  <c r="M90" i="2"/>
  <c r="L90" i="2"/>
  <c r="N87" i="2"/>
  <c r="M80" i="2"/>
  <c r="L80" i="2"/>
  <c r="M77" i="2"/>
  <c r="L77" i="2"/>
  <c r="M74" i="2"/>
  <c r="L74" i="2"/>
  <c r="M71" i="2"/>
  <c r="L71" i="2"/>
  <c r="M68" i="2"/>
  <c r="L68" i="2"/>
  <c r="M65" i="2"/>
  <c r="L65" i="2"/>
  <c r="M62" i="2"/>
  <c r="L62" i="2"/>
  <c r="M59" i="2"/>
  <c r="G59" i="2"/>
  <c r="E59" i="2"/>
  <c r="J59" i="2"/>
  <c r="J35" i="2"/>
  <c r="K35" i="2"/>
  <c r="G58" i="2"/>
  <c r="E58" i="2"/>
  <c r="J58" i="2"/>
  <c r="G75" i="2"/>
  <c r="E75" i="2"/>
  <c r="J75" i="2"/>
  <c r="G51" i="2"/>
  <c r="E51" i="2"/>
  <c r="J51" i="2"/>
  <c r="G60" i="2"/>
  <c r="E60" i="2"/>
  <c r="J60" i="2"/>
  <c r="G36" i="2"/>
  <c r="E36" i="2"/>
  <c r="J36" i="2"/>
  <c r="G61" i="2"/>
  <c r="E61" i="2"/>
  <c r="J61" i="2"/>
  <c r="G37" i="2"/>
  <c r="E37" i="2"/>
  <c r="J37" i="2"/>
  <c r="G62" i="2"/>
  <c r="E62" i="2"/>
  <c r="J62" i="2"/>
  <c r="G38" i="2"/>
  <c r="E38" i="2"/>
  <c r="J38" i="2"/>
  <c r="G63" i="2"/>
  <c r="E63" i="2"/>
  <c r="J63" i="2"/>
  <c r="G39" i="2"/>
  <c r="E39" i="2"/>
  <c r="J39" i="2"/>
  <c r="G64" i="2"/>
  <c r="E64" i="2"/>
  <c r="J64" i="2"/>
  <c r="G40" i="2"/>
  <c r="E40" i="2"/>
  <c r="J40" i="2"/>
  <c r="G65" i="2"/>
  <c r="E65" i="2"/>
  <c r="J65" i="2"/>
  <c r="G41" i="2"/>
  <c r="E41" i="2"/>
  <c r="J41" i="2"/>
  <c r="G66" i="2"/>
  <c r="E66" i="2"/>
  <c r="J66" i="2"/>
  <c r="G42" i="2"/>
  <c r="E42" i="2"/>
  <c r="J42" i="2"/>
  <c r="G67" i="2"/>
  <c r="E67" i="2"/>
  <c r="J67" i="2"/>
  <c r="G43" i="2"/>
  <c r="E43" i="2"/>
  <c r="J43" i="2"/>
  <c r="G68" i="2"/>
  <c r="E68" i="2"/>
  <c r="J68" i="2"/>
  <c r="G44" i="2"/>
  <c r="E44" i="2"/>
  <c r="J44" i="2"/>
  <c r="G69" i="2"/>
  <c r="E69" i="2"/>
  <c r="J69" i="2"/>
  <c r="G45" i="2"/>
  <c r="E45" i="2"/>
  <c r="J45" i="2"/>
  <c r="G70" i="2"/>
  <c r="E70" i="2"/>
  <c r="J70" i="2"/>
  <c r="G46" i="2"/>
  <c r="E46" i="2"/>
  <c r="J46" i="2"/>
  <c r="G71" i="2"/>
  <c r="E71" i="2"/>
  <c r="J71" i="2"/>
  <c r="G47" i="2"/>
  <c r="E47" i="2"/>
  <c r="J47" i="2"/>
  <c r="G72" i="2"/>
  <c r="E72" i="2"/>
  <c r="J72" i="2"/>
  <c r="G48" i="2"/>
  <c r="E48" i="2"/>
  <c r="J48" i="2"/>
  <c r="G73" i="2"/>
  <c r="E73" i="2"/>
  <c r="J73" i="2"/>
  <c r="G49" i="2"/>
  <c r="E49" i="2"/>
  <c r="J49" i="2"/>
  <c r="G76" i="2"/>
  <c r="E76" i="2"/>
  <c r="J76" i="2"/>
  <c r="G52" i="2"/>
  <c r="E52" i="2"/>
  <c r="J52" i="2"/>
  <c r="G77" i="2"/>
  <c r="E77" i="2"/>
  <c r="J77" i="2"/>
  <c r="G53" i="2"/>
  <c r="E53" i="2"/>
  <c r="J53" i="2"/>
  <c r="G78" i="2"/>
  <c r="E78" i="2"/>
  <c r="J78" i="2"/>
  <c r="G54" i="2"/>
  <c r="E54" i="2"/>
  <c r="J54" i="2"/>
  <c r="G79" i="2"/>
  <c r="E79" i="2"/>
  <c r="J79" i="2"/>
  <c r="G55" i="2"/>
  <c r="E55" i="2"/>
  <c r="J55" i="2"/>
  <c r="G80" i="2"/>
  <c r="E80" i="2"/>
  <c r="J80" i="2"/>
  <c r="G56" i="2"/>
  <c r="E56" i="2"/>
  <c r="J56" i="2"/>
  <c r="G81" i="2"/>
  <c r="E81" i="2"/>
  <c r="J81" i="2"/>
  <c r="G57" i="2"/>
  <c r="E57" i="2"/>
  <c r="J57" i="2"/>
  <c r="G74" i="2"/>
  <c r="E74" i="2"/>
  <c r="J74" i="2"/>
  <c r="G82" i="2"/>
  <c r="E82" i="2"/>
  <c r="J82" i="2"/>
  <c r="O108" i="2"/>
  <c r="N108" i="2"/>
  <c r="O105" i="2"/>
  <c r="N105" i="2"/>
  <c r="O102" i="2"/>
  <c r="N102" i="2"/>
  <c r="O99" i="2"/>
  <c r="N99" i="2"/>
  <c r="O96" i="2"/>
  <c r="N96" i="2"/>
  <c r="O93" i="2"/>
  <c r="N93" i="2"/>
  <c r="O90" i="2"/>
  <c r="N90" i="2"/>
  <c r="O87" i="2"/>
  <c r="P80" i="2"/>
  <c r="O80" i="2"/>
  <c r="P77" i="2"/>
  <c r="O77" i="2"/>
  <c r="P74" i="2"/>
  <c r="O74" i="2"/>
  <c r="P71" i="2"/>
  <c r="O71" i="2"/>
  <c r="P68" i="2"/>
  <c r="O68" i="2"/>
  <c r="P65" i="2"/>
  <c r="O65" i="2"/>
  <c r="P62" i="2"/>
  <c r="O62" i="2"/>
  <c r="O59" i="2"/>
  <c r="P59" i="2"/>
  <c r="G50" i="2"/>
  <c r="E50" i="2"/>
  <c r="J50" i="2"/>
  <c r="I35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G35" i="2"/>
  <c r="E35" i="2"/>
  <c r="C12" i="2"/>
  <c r="B12" i="2"/>
</calcChain>
</file>

<file path=xl/sharedStrings.xml><?xml version="1.0" encoding="utf-8"?>
<sst xmlns="http://schemas.openxmlformats.org/spreadsheetml/2006/main" count="311" uniqueCount="101">
  <si>
    <t>B</t>
  </si>
  <si>
    <t>C</t>
  </si>
  <si>
    <t>Prey:predator ratio: 10</t>
  </si>
  <si>
    <t>n = 3</t>
  </si>
  <si>
    <t>First: Make Oxy-pt and Pt-only stocks (but add Pt to Oxy immediately before you begin filling plates)</t>
  </si>
  <si>
    <r>
      <t>Stock 1:</t>
    </r>
    <r>
      <rPr>
        <sz val="12"/>
        <color rgb="FF000000"/>
        <rFont val="Calibri"/>
        <family val="2"/>
        <scheme val="minor"/>
      </rPr>
      <t xml:space="preserve"> 50 ml of Oxy at 1000 cells/ml and Pt at 10,000 cells/ml</t>
    </r>
  </si>
  <si>
    <r>
      <t>Stock 2</t>
    </r>
    <r>
      <rPr>
        <sz val="12"/>
        <color rgb="FF000000"/>
        <rFont val="Calibri"/>
        <family val="2"/>
        <scheme val="minor"/>
      </rPr>
      <t>: 50 ml of Pt at 10,000 cells/ml in FSW</t>
    </r>
  </si>
  <si>
    <t>Oxy stock</t>
  </si>
  <si>
    <t xml:space="preserve">Pt stock </t>
  </si>
  <si>
    <t>cells/ml</t>
  </si>
  <si>
    <t>Oxy vol for Stock-1</t>
  </si>
  <si>
    <t>Pt vol for Stocks 1&amp;2</t>
  </si>
  <si>
    <t>treatments</t>
  </si>
  <si>
    <t>treat</t>
  </si>
  <si>
    <t>pred</t>
  </si>
  <si>
    <t>prey</t>
  </si>
  <si>
    <t>level (uM)</t>
  </si>
  <si>
    <t>Use DD stock</t>
  </si>
  <si>
    <t xml:space="preserve">DD Stock  </t>
  </si>
  <si>
    <t>DD (ul)</t>
  </si>
  <si>
    <t>n</t>
  </si>
  <si>
    <t>cell stock</t>
  </si>
  <si>
    <t xml:space="preserve">Stock vol  </t>
  </si>
  <si>
    <t>plate</t>
  </si>
  <si>
    <t>Oxy + Pt</t>
  </si>
  <si>
    <t>Oxy</t>
  </si>
  <si>
    <t>Pt</t>
  </si>
  <si>
    <t>untreated</t>
  </si>
  <si>
    <t>NA</t>
  </si>
  <si>
    <t>Pt only</t>
  </si>
  <si>
    <t>none</t>
  </si>
  <si>
    <t>total samples:</t>
  </si>
  <si>
    <t xml:space="preserve">Experiment started  </t>
  </si>
  <si>
    <t>Oxy @ 2383 cells/ml</t>
  </si>
  <si>
    <t>Pt @ 300946 cells/ml</t>
  </si>
  <si>
    <t>Pt Fv/Fm @ .6555</t>
  </si>
  <si>
    <t>treatment</t>
  </si>
  <si>
    <t>T0 Pt cells/ml</t>
  </si>
  <si>
    <t>T0 Oxy cells/ml</t>
  </si>
  <si>
    <t>T1 Pt cells/ml</t>
  </si>
  <si>
    <t>T1 Oxy cells/ml</t>
  </si>
  <si>
    <t>T2 Pt cells/ml</t>
  </si>
  <si>
    <t>T2 Oxy cells/ml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</si>
  <si>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</si>
  <si>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</si>
  <si>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</si>
  <si>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</si>
  <si>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</si>
  <si>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</si>
  <si>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</si>
  <si>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</si>
  <si>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</si>
  <si>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</si>
  <si>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</si>
  <si>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</si>
  <si>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</si>
  <si>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</si>
  <si>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</si>
  <si>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</si>
  <si>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</si>
  <si>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</si>
  <si>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</si>
  <si>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</si>
  <si>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</si>
  <si>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</si>
  <si>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</si>
  <si>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</si>
  <si>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</si>
  <si>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</si>
  <si>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</si>
  <si>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</si>
  <si>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</si>
  <si>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</si>
  <si>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</si>
  <si>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</si>
  <si>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</si>
  <si>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</si>
  <si>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</si>
  <si>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</si>
  <si>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</si>
  <si>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</si>
  <si>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</si>
  <si>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</si>
  <si>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</si>
  <si>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</si>
  <si>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</si>
  <si>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</si>
  <si>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</si>
  <si>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</si>
  <si>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</si>
  <si>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</si>
  <si>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started @ 11:00am 4/28/14</t>
  </si>
  <si>
    <t>T1=24 hrs</t>
  </si>
  <si>
    <t>T2=48 hrs</t>
  </si>
  <si>
    <t>CON</t>
  </si>
  <si>
    <t xml:space="preserve">Plan: Treat diatoms with range of 2 4-decadienal (DD) and run grazing assay. </t>
  </si>
  <si>
    <t>G</t>
  </si>
  <si>
    <t>MEAN</t>
  </si>
  <si>
    <t xml:space="preserve"> SD</t>
  </si>
  <si>
    <t>24H</t>
  </si>
  <si>
    <t>48H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</si>
</sst>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scheme val="minor"/>
    </font>
    <font>
      <u/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7" xfId="0" applyFont="1" applyFill="1" applyBorder="1"/>
    <xf numFmtId="0" fontId="1" fillId="3" borderId="8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/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" fontId="1" fillId="0" borderId="9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0" fillId="0" borderId="0" xfId="0" applyNumberFormat="1"/>
    <xf numFmtId="2" fontId="0" fillId="0" borderId="0" xfId="0" applyNumberFormat="1"/>
    <xf numFmtId="0" fontId="7" fillId="0" borderId="0" xfId="0" applyFont="1"/>
    <xf numFmtId="1" fontId="0" fillId="0" borderId="0" xfId="0" applyNumberFormat="1"/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tabSelected="1" zoomScale="75" zoomScaleNormal="75" zoomScalePageLayoutView="75" workbookViewId="0">
      <selection activeCell="S97" sqref="S97"/>
    </sheetView>
  </sheetViews>
  <sheetFormatPr baseColWidth="10" defaultRowHeight="15" x14ac:dyDescent="0"/>
  <cols>
    <col min="1" max="1" width="8.1640625" customWidth="1"/>
    <col min="2" max="2" width="8.83203125" customWidth="1"/>
    <col min="3" max="3" width="8.5" customWidth="1"/>
    <col min="4" max="4" width="12" customWidth="1"/>
    <col min="5" max="5" width="8" customWidth="1"/>
    <col min="6" max="6" width="12.1640625" customWidth="1"/>
    <col min="7" max="7" width="6.5" customWidth="1"/>
    <col min="9" max="9" width="7.33203125" customWidth="1"/>
    <col min="10" max="13" width="7.1640625" customWidth="1"/>
    <col min="15" max="16" width="9.5" customWidth="1"/>
  </cols>
  <sheetData>
    <row r="1" spans="1:18">
      <c r="A1" s="1" t="s">
        <v>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P3" s="1"/>
    </row>
    <row r="4" spans="1:18">
      <c r="A4" s="1"/>
      <c r="B4" s="2" t="s">
        <v>4</v>
      </c>
      <c r="C4" s="2"/>
      <c r="D4" s="2"/>
      <c r="E4" s="2"/>
      <c r="F4" s="2"/>
      <c r="G4" s="2"/>
      <c r="H4" s="2"/>
      <c r="I4" s="2"/>
      <c r="J4" s="1"/>
      <c r="P4" s="1"/>
    </row>
    <row r="5" spans="1:18">
      <c r="A5" s="1"/>
      <c r="B5" s="2" t="s">
        <v>5</v>
      </c>
      <c r="C5" s="2"/>
      <c r="D5" s="2"/>
      <c r="E5" s="2"/>
      <c r="F5" s="2"/>
      <c r="G5" s="1"/>
      <c r="H5" s="1"/>
      <c r="I5" s="1"/>
      <c r="J5" s="1"/>
      <c r="P5" s="1"/>
      <c r="Q5" s="1"/>
      <c r="R5" s="1"/>
    </row>
    <row r="6" spans="1:18">
      <c r="A6" s="1"/>
      <c r="B6" s="2" t="s">
        <v>6</v>
      </c>
      <c r="C6" s="2"/>
      <c r="D6" s="2"/>
      <c r="E6" s="2"/>
      <c r="F6" s="1"/>
      <c r="G6" s="1"/>
      <c r="H6" s="1"/>
      <c r="I6" s="1"/>
      <c r="J6" s="1"/>
      <c r="P6" s="1"/>
      <c r="Q6" s="1"/>
      <c r="R6" s="1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P7" s="1"/>
      <c r="Q7" s="1"/>
      <c r="R7" s="1"/>
    </row>
    <row r="8" spans="1:18">
      <c r="A8" s="1"/>
      <c r="B8" s="1" t="s">
        <v>7</v>
      </c>
      <c r="C8" s="1" t="s">
        <v>8</v>
      </c>
      <c r="D8" s="1"/>
      <c r="E8" s="1"/>
      <c r="F8" s="1"/>
      <c r="G8" s="1"/>
      <c r="H8" s="1"/>
      <c r="I8" s="1"/>
      <c r="J8" s="1"/>
      <c r="P8" s="1"/>
      <c r="Q8" s="1"/>
      <c r="R8" s="1"/>
    </row>
    <row r="9" spans="1:18">
      <c r="A9" s="1"/>
      <c r="B9" s="1" t="s">
        <v>9</v>
      </c>
      <c r="C9" s="1" t="s">
        <v>9</v>
      </c>
      <c r="D9" s="1"/>
      <c r="E9" s="1"/>
      <c r="F9" s="1"/>
      <c r="G9" s="1" t="s">
        <v>91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3"/>
      <c r="B10" s="4">
        <v>2383</v>
      </c>
      <c r="C10" s="5">
        <v>300946</v>
      </c>
      <c r="D10" s="3"/>
      <c r="E10" s="3"/>
      <c r="F10" s="3"/>
      <c r="G10" s="3" t="s">
        <v>32</v>
      </c>
      <c r="H10" s="3"/>
      <c r="I10" s="3"/>
      <c r="J10" s="3"/>
      <c r="K10" s="3"/>
      <c r="L10" s="3"/>
      <c r="M10" s="3"/>
      <c r="N10" s="3"/>
      <c r="O10" s="3"/>
      <c r="P10" s="1"/>
      <c r="Q10" s="1"/>
      <c r="R10" s="1"/>
    </row>
    <row r="11" spans="1:18">
      <c r="A11" s="1"/>
      <c r="B11" s="1" t="s">
        <v>10</v>
      </c>
      <c r="C11" s="1" t="s">
        <v>11</v>
      </c>
      <c r="D11" s="1"/>
      <c r="E11" s="1"/>
      <c r="F11" s="1"/>
      <c r="G11" s="1" t="s">
        <v>33</v>
      </c>
      <c r="H11" s="1"/>
      <c r="I11" s="1" t="s">
        <v>92</v>
      </c>
      <c r="J11" s="1"/>
      <c r="K11" s="1"/>
      <c r="L11" s="1"/>
      <c r="M11" s="1"/>
      <c r="N11" s="1"/>
      <c r="O11" s="1"/>
      <c r="P11" s="1"/>
    </row>
    <row r="12" spans="1:18">
      <c r="A12" s="1"/>
      <c r="B12" s="6">
        <f>(50*1000)/B10</f>
        <v>20.981955518254303</v>
      </c>
      <c r="C12" s="7">
        <f>(50*10000)/C10</f>
        <v>1.6614276315352257</v>
      </c>
      <c r="D12" s="1"/>
      <c r="E12" s="1"/>
      <c r="F12" s="1"/>
      <c r="G12" s="1" t="s">
        <v>34</v>
      </c>
      <c r="H12" s="1"/>
      <c r="I12" s="1" t="s">
        <v>93</v>
      </c>
      <c r="J12" s="1"/>
      <c r="K12" s="1"/>
      <c r="L12" s="1"/>
      <c r="M12" s="1"/>
      <c r="N12" s="1"/>
      <c r="O12" s="1"/>
      <c r="P12" s="1"/>
    </row>
    <row r="13" spans="1:18">
      <c r="A13" s="1"/>
      <c r="B13" s="1"/>
      <c r="C13" s="1"/>
      <c r="D13" s="1"/>
      <c r="E13" s="1"/>
      <c r="F13" s="1"/>
      <c r="G13" s="1" t="s">
        <v>35</v>
      </c>
      <c r="H13" s="1"/>
      <c r="I13" s="1"/>
      <c r="J13" s="1"/>
      <c r="K13" s="1"/>
      <c r="L13" s="1"/>
      <c r="M13" s="1"/>
      <c r="N13" s="1"/>
      <c r="O13" s="1"/>
      <c r="P13" s="1"/>
    </row>
    <row r="14" spans="1:18">
      <c r="A14" s="1"/>
      <c r="B14" s="1"/>
      <c r="C14" s="1" t="s">
        <v>12</v>
      </c>
      <c r="D14" s="1"/>
      <c r="E14" s="1"/>
      <c r="F14" s="1"/>
      <c r="G14" s="1"/>
      <c r="H14" s="8"/>
      <c r="I14" s="2"/>
      <c r="J14" s="1"/>
      <c r="K14" s="1"/>
      <c r="L14" s="1"/>
      <c r="M14" s="1"/>
      <c r="N14" s="1"/>
      <c r="O14" s="1"/>
      <c r="P14" s="1"/>
    </row>
    <row r="15" spans="1:18">
      <c r="A15" s="9"/>
      <c r="B15" s="9" t="s">
        <v>13</v>
      </c>
      <c r="C15" s="9" t="s">
        <v>14</v>
      </c>
      <c r="D15" s="9" t="s">
        <v>15</v>
      </c>
      <c r="E15" s="9" t="s">
        <v>16</v>
      </c>
      <c r="F15" s="3" t="s">
        <v>17</v>
      </c>
      <c r="G15" s="3" t="s">
        <v>18</v>
      </c>
      <c r="H15" s="3" t="s">
        <v>19</v>
      </c>
      <c r="I15" s="9" t="s">
        <v>20</v>
      </c>
      <c r="J15" s="3" t="s">
        <v>21</v>
      </c>
      <c r="K15" s="10" t="s">
        <v>22</v>
      </c>
      <c r="L15" s="10"/>
      <c r="M15" s="10"/>
      <c r="N15" s="11" t="s">
        <v>23</v>
      </c>
      <c r="O15" s="3"/>
      <c r="P15" s="1"/>
    </row>
    <row r="16" spans="1:18">
      <c r="A16" s="12">
        <v>1</v>
      </c>
      <c r="B16" s="13" t="s">
        <v>24</v>
      </c>
      <c r="C16" s="13" t="s">
        <v>25</v>
      </c>
      <c r="D16" s="13" t="s">
        <v>26</v>
      </c>
      <c r="E16" s="13" t="s">
        <v>27</v>
      </c>
      <c r="F16" s="14" t="s">
        <v>28</v>
      </c>
      <c r="G16" s="15" t="s">
        <v>28</v>
      </c>
      <c r="H16" s="15" t="s">
        <v>28</v>
      </c>
      <c r="I16" s="13">
        <v>3</v>
      </c>
      <c r="J16" s="16">
        <v>1</v>
      </c>
      <c r="K16" s="13">
        <v>2</v>
      </c>
      <c r="L16" s="13"/>
      <c r="M16" s="13"/>
      <c r="N16" s="17">
        <v>1</v>
      </c>
      <c r="O16" s="1"/>
      <c r="P16" s="1"/>
    </row>
    <row r="17" spans="1:16">
      <c r="A17" s="18">
        <v>2</v>
      </c>
      <c r="B17" s="8" t="s">
        <v>24</v>
      </c>
      <c r="C17" s="8" t="s">
        <v>25</v>
      </c>
      <c r="D17" s="8" t="s">
        <v>26</v>
      </c>
      <c r="E17" s="1">
        <v>0.05</v>
      </c>
      <c r="F17" s="1" t="s">
        <v>1</v>
      </c>
      <c r="G17" s="19">
        <v>100</v>
      </c>
      <c r="H17" s="1">
        <v>1</v>
      </c>
      <c r="I17" s="8">
        <v>3</v>
      </c>
      <c r="J17" s="20">
        <v>1</v>
      </c>
      <c r="K17" s="8">
        <v>2</v>
      </c>
      <c r="L17" s="8"/>
      <c r="M17" s="8"/>
      <c r="N17" s="21">
        <v>1</v>
      </c>
      <c r="O17" s="1"/>
      <c r="P17" s="8"/>
    </row>
    <row r="18" spans="1:16">
      <c r="A18" s="18">
        <v>3</v>
      </c>
      <c r="B18" s="8" t="s">
        <v>24</v>
      </c>
      <c r="C18" s="8" t="s">
        <v>25</v>
      </c>
      <c r="D18" s="8" t="s">
        <v>26</v>
      </c>
      <c r="E18" s="1">
        <v>7.4999999999999997E-2</v>
      </c>
      <c r="F18" s="1" t="s">
        <v>1</v>
      </c>
      <c r="G18" s="19">
        <v>100</v>
      </c>
      <c r="H18" s="1">
        <v>1.5</v>
      </c>
      <c r="I18" s="8">
        <v>3</v>
      </c>
      <c r="J18" s="20">
        <v>1</v>
      </c>
      <c r="K18" s="8">
        <v>2</v>
      </c>
      <c r="L18" s="8"/>
      <c r="M18" s="8"/>
      <c r="N18" s="21">
        <v>1</v>
      </c>
      <c r="O18" s="1"/>
      <c r="P18" s="8"/>
    </row>
    <row r="19" spans="1:16">
      <c r="A19" s="18">
        <v>4</v>
      </c>
      <c r="B19" s="8" t="s">
        <v>24</v>
      </c>
      <c r="C19" s="8" t="s">
        <v>25</v>
      </c>
      <c r="D19" s="8" t="s">
        <v>26</v>
      </c>
      <c r="E19" s="1">
        <v>0.1</v>
      </c>
      <c r="F19" s="1" t="s">
        <v>1</v>
      </c>
      <c r="G19" s="19">
        <v>100</v>
      </c>
      <c r="H19" s="1">
        <v>2</v>
      </c>
      <c r="I19" s="8">
        <v>3</v>
      </c>
      <c r="J19" s="20">
        <v>1</v>
      </c>
      <c r="K19" s="8">
        <v>2</v>
      </c>
      <c r="L19" s="8"/>
      <c r="M19" s="8"/>
      <c r="N19" s="21">
        <v>1</v>
      </c>
      <c r="O19" s="1"/>
      <c r="P19" s="8"/>
    </row>
    <row r="20" spans="1:16">
      <c r="A20" s="18">
        <v>5</v>
      </c>
      <c r="B20" s="8" t="s">
        <v>24</v>
      </c>
      <c r="C20" s="8" t="s">
        <v>25</v>
      </c>
      <c r="D20" s="8" t="s">
        <v>26</v>
      </c>
      <c r="E20" s="1">
        <v>0.15</v>
      </c>
      <c r="F20" s="1" t="s">
        <v>1</v>
      </c>
      <c r="G20" s="19">
        <v>100</v>
      </c>
      <c r="H20" s="1">
        <v>3</v>
      </c>
      <c r="I20" s="8">
        <v>3</v>
      </c>
      <c r="J20" s="20">
        <v>1</v>
      </c>
      <c r="K20" s="8">
        <v>2</v>
      </c>
      <c r="L20" s="8"/>
      <c r="M20" s="8"/>
      <c r="N20" s="21">
        <v>1</v>
      </c>
      <c r="O20" s="1"/>
      <c r="P20" s="8"/>
    </row>
    <row r="21" spans="1:16">
      <c r="A21" s="18">
        <v>6</v>
      </c>
      <c r="B21" s="8" t="s">
        <v>24</v>
      </c>
      <c r="C21" s="8" t="s">
        <v>25</v>
      </c>
      <c r="D21" s="8" t="s">
        <v>26</v>
      </c>
      <c r="E21" s="1">
        <v>0.2</v>
      </c>
      <c r="F21" s="1" t="s">
        <v>0</v>
      </c>
      <c r="G21" s="19">
        <v>1000</v>
      </c>
      <c r="H21" s="1">
        <v>0.4</v>
      </c>
      <c r="I21" s="8">
        <v>3</v>
      </c>
      <c r="J21" s="20">
        <v>1</v>
      </c>
      <c r="K21" s="8">
        <v>2</v>
      </c>
      <c r="L21" s="8"/>
      <c r="M21" s="8"/>
      <c r="N21" s="21">
        <v>1</v>
      </c>
      <c r="O21" s="1"/>
      <c r="P21" s="8"/>
    </row>
    <row r="22" spans="1:16">
      <c r="A22" s="22">
        <v>7</v>
      </c>
      <c r="B22" s="23" t="s">
        <v>24</v>
      </c>
      <c r="C22" s="23" t="s">
        <v>25</v>
      </c>
      <c r="D22" s="23" t="s">
        <v>26</v>
      </c>
      <c r="E22" s="1">
        <v>0.5</v>
      </c>
      <c r="F22" s="1" t="s">
        <v>0</v>
      </c>
      <c r="G22" s="24">
        <v>1000</v>
      </c>
      <c r="H22" s="1">
        <v>1</v>
      </c>
      <c r="I22" s="23">
        <v>3</v>
      </c>
      <c r="J22" s="25">
        <v>1</v>
      </c>
      <c r="K22" s="23">
        <v>2</v>
      </c>
      <c r="L22" s="23"/>
      <c r="M22" s="23"/>
      <c r="N22" s="26">
        <v>1</v>
      </c>
      <c r="O22" s="1"/>
      <c r="P22" s="8"/>
    </row>
    <row r="23" spans="1:16">
      <c r="A23" s="18">
        <v>8</v>
      </c>
      <c r="B23" s="8" t="s">
        <v>29</v>
      </c>
      <c r="C23" s="8" t="s">
        <v>30</v>
      </c>
      <c r="D23" s="8" t="s">
        <v>26</v>
      </c>
      <c r="E23" s="13" t="s">
        <v>27</v>
      </c>
      <c r="F23" s="1" t="s">
        <v>28</v>
      </c>
      <c r="G23" s="19" t="s">
        <v>28</v>
      </c>
      <c r="H23" s="19" t="s">
        <v>28</v>
      </c>
      <c r="I23" s="8">
        <v>3</v>
      </c>
      <c r="J23" s="20">
        <v>2</v>
      </c>
      <c r="K23" s="8">
        <v>2</v>
      </c>
      <c r="L23" s="8"/>
      <c r="M23" s="8"/>
      <c r="N23" s="21">
        <v>2</v>
      </c>
      <c r="O23" s="1"/>
      <c r="P23" s="1"/>
    </row>
    <row r="24" spans="1:16">
      <c r="A24" s="18">
        <v>9</v>
      </c>
      <c r="B24" s="8" t="s">
        <v>29</v>
      </c>
      <c r="C24" s="8" t="s">
        <v>30</v>
      </c>
      <c r="D24" s="8" t="s">
        <v>26</v>
      </c>
      <c r="E24" s="1">
        <v>0.05</v>
      </c>
      <c r="F24" s="1" t="s">
        <v>1</v>
      </c>
      <c r="G24" s="19">
        <v>100</v>
      </c>
      <c r="H24" s="1">
        <v>1</v>
      </c>
      <c r="I24" s="8">
        <v>3</v>
      </c>
      <c r="J24" s="20">
        <v>2</v>
      </c>
      <c r="K24" s="8">
        <v>2</v>
      </c>
      <c r="L24" s="8"/>
      <c r="M24" s="8"/>
      <c r="N24" s="21">
        <v>2</v>
      </c>
      <c r="O24" s="1"/>
      <c r="P24" s="1"/>
    </row>
    <row r="25" spans="1:16">
      <c r="A25" s="18">
        <v>10</v>
      </c>
      <c r="B25" s="8" t="s">
        <v>29</v>
      </c>
      <c r="C25" s="8" t="s">
        <v>30</v>
      </c>
      <c r="D25" s="8" t="s">
        <v>26</v>
      </c>
      <c r="E25" s="1">
        <v>7.4999999999999997E-2</v>
      </c>
      <c r="F25" s="1" t="s">
        <v>1</v>
      </c>
      <c r="G25" s="19">
        <v>100</v>
      </c>
      <c r="H25" s="1">
        <v>1.5</v>
      </c>
      <c r="I25" s="8">
        <v>3</v>
      </c>
      <c r="J25" s="20">
        <v>2</v>
      </c>
      <c r="K25" s="8">
        <v>2</v>
      </c>
      <c r="L25" s="8"/>
      <c r="M25" s="8"/>
      <c r="N25" s="21">
        <v>2</v>
      </c>
      <c r="O25" s="1"/>
      <c r="P25" s="1"/>
    </row>
    <row r="26" spans="1:16">
      <c r="A26" s="18">
        <v>11</v>
      </c>
      <c r="B26" s="8" t="s">
        <v>29</v>
      </c>
      <c r="C26" s="8" t="s">
        <v>30</v>
      </c>
      <c r="D26" s="8" t="s">
        <v>26</v>
      </c>
      <c r="E26" s="1">
        <v>0.1</v>
      </c>
      <c r="F26" s="1" t="s">
        <v>1</v>
      </c>
      <c r="G26" s="19">
        <v>100</v>
      </c>
      <c r="H26" s="1">
        <v>2</v>
      </c>
      <c r="I26" s="8">
        <v>3</v>
      </c>
      <c r="J26" s="20">
        <v>2</v>
      </c>
      <c r="K26" s="8">
        <v>2</v>
      </c>
      <c r="L26" s="8"/>
      <c r="M26" s="8"/>
      <c r="N26" s="21">
        <v>2</v>
      </c>
      <c r="O26" s="1"/>
      <c r="P26" s="1"/>
    </row>
    <row r="27" spans="1:16">
      <c r="A27" s="18">
        <v>12</v>
      </c>
      <c r="B27" s="8" t="s">
        <v>29</v>
      </c>
      <c r="C27" s="8" t="s">
        <v>30</v>
      </c>
      <c r="D27" s="8" t="s">
        <v>26</v>
      </c>
      <c r="E27" s="1">
        <v>0.15</v>
      </c>
      <c r="F27" s="1" t="s">
        <v>1</v>
      </c>
      <c r="G27" s="19">
        <v>100</v>
      </c>
      <c r="H27" s="1">
        <v>3</v>
      </c>
      <c r="I27" s="8">
        <v>3</v>
      </c>
      <c r="J27" s="20">
        <v>2</v>
      </c>
      <c r="K27" s="8">
        <v>2</v>
      </c>
      <c r="L27" s="8"/>
      <c r="M27" s="8"/>
      <c r="N27" s="21">
        <v>2</v>
      </c>
      <c r="O27" s="1"/>
      <c r="P27" s="1"/>
    </row>
    <row r="28" spans="1:16">
      <c r="A28" s="18">
        <v>13</v>
      </c>
      <c r="B28" s="8" t="s">
        <v>29</v>
      </c>
      <c r="C28" s="8" t="s">
        <v>30</v>
      </c>
      <c r="D28" s="8" t="s">
        <v>26</v>
      </c>
      <c r="E28" s="1">
        <v>0.2</v>
      </c>
      <c r="F28" s="1" t="s">
        <v>0</v>
      </c>
      <c r="G28" s="19">
        <v>1000</v>
      </c>
      <c r="H28" s="1">
        <v>0.4</v>
      </c>
      <c r="I28" s="8">
        <v>3</v>
      </c>
      <c r="J28" s="20">
        <v>2</v>
      </c>
      <c r="K28" s="8">
        <v>2</v>
      </c>
      <c r="L28" s="8"/>
      <c r="M28" s="8"/>
      <c r="N28" s="21">
        <v>2</v>
      </c>
      <c r="O28" s="1"/>
      <c r="P28" s="1"/>
    </row>
    <row r="29" spans="1:16">
      <c r="A29" s="22">
        <v>14</v>
      </c>
      <c r="B29" s="23" t="s">
        <v>29</v>
      </c>
      <c r="C29" s="23" t="s">
        <v>30</v>
      </c>
      <c r="D29" s="23" t="s">
        <v>26</v>
      </c>
      <c r="E29" s="1">
        <v>0.5</v>
      </c>
      <c r="F29" s="1" t="s">
        <v>0</v>
      </c>
      <c r="G29" s="24">
        <v>1000</v>
      </c>
      <c r="H29" s="1">
        <v>1</v>
      </c>
      <c r="I29" s="23">
        <v>3</v>
      </c>
      <c r="J29" s="25">
        <v>2</v>
      </c>
      <c r="K29" s="23">
        <v>2</v>
      </c>
      <c r="L29" s="23"/>
      <c r="M29" s="23"/>
      <c r="N29" s="26">
        <v>2</v>
      </c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8"/>
      <c r="O30" s="1"/>
      <c r="P30" s="1"/>
    </row>
    <row r="31" spans="1:16">
      <c r="A31" s="1"/>
      <c r="B31" s="8" t="s">
        <v>31</v>
      </c>
      <c r="C31" s="1"/>
      <c r="D31" s="8"/>
      <c r="E31" s="1"/>
      <c r="F31" s="1"/>
      <c r="G31" s="19"/>
      <c r="H31" s="19"/>
      <c r="I31" s="8"/>
      <c r="J31" s="20"/>
      <c r="K31" s="8"/>
      <c r="L31" s="8"/>
      <c r="M31" s="8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3">
      <c r="C33" t="s">
        <v>36</v>
      </c>
      <c r="D33" s="8" t="s">
        <v>37</v>
      </c>
      <c r="F33" t="s">
        <v>39</v>
      </c>
      <c r="H33" t="s">
        <v>41</v>
      </c>
    </row>
    <row r="35" spans="1:13">
      <c r="A35">
        <v>0</v>
      </c>
      <c r="B35" t="s">
        <v>25</v>
      </c>
      <c r="C35" t="s">
        <v>43</v>
      </c>
      <c r="D35" s="30">
        <v>10508.5</v>
      </c>
      <c r="E35" s="28">
        <f>LN(D35)</f>
        <v>9.2599397324674673</v>
      </c>
      <c r="F35" s="30">
        <v>10819.3</v>
      </c>
      <c r="G35" s="28">
        <f>LN(F35)</f>
        <v>9.289086855298418</v>
      </c>
      <c r="H35" s="30">
        <v>43720.5</v>
      </c>
      <c r="I35" s="28">
        <f t="shared" ref="I35:I36" si="0">LN(H35)</f>
        <v>10.68557237863862</v>
      </c>
      <c r="J35" s="28">
        <f>G35-E35</f>
        <v>2.9147122830950778E-2</v>
      </c>
      <c r="K35" s="28">
        <f>(I35-E35)/2</f>
        <v>0.71281632308557619</v>
      </c>
      <c r="L35" s="28"/>
      <c r="M35" s="28"/>
    </row>
    <row r="36" spans="1:13">
      <c r="A36">
        <v>0</v>
      </c>
      <c r="B36" t="s">
        <v>25</v>
      </c>
      <c r="C36" t="s">
        <v>44</v>
      </c>
      <c r="D36" s="30">
        <v>10667.9</v>
      </c>
      <c r="E36" s="28">
        <f t="shared" ref="E36:G82" si="1">LN(D36)</f>
        <v>9.2749945114296981</v>
      </c>
      <c r="F36" s="30">
        <v>13309.9</v>
      </c>
      <c r="G36" s="28">
        <f t="shared" si="1"/>
        <v>9.4962633982129248</v>
      </c>
      <c r="H36" s="30">
        <v>60530.6</v>
      </c>
      <c r="I36" s="28">
        <f t="shared" si="0"/>
        <v>11.010904301276717</v>
      </c>
      <c r="J36" s="28">
        <f t="shared" ref="J36:J82" si="2">G36-E36</f>
        <v>0.22126888678322665</v>
      </c>
      <c r="K36" s="28">
        <f t="shared" ref="K36:K82" si="3">(I36-E36)/2</f>
        <v>0.86795489492350963</v>
      </c>
      <c r="L36" s="28"/>
      <c r="M36" s="28"/>
    </row>
    <row r="37" spans="1:13">
      <c r="A37">
        <v>0</v>
      </c>
      <c r="B37" t="s">
        <v>25</v>
      </c>
      <c r="C37" t="s">
        <v>45</v>
      </c>
      <c r="D37" s="30">
        <v>10262.4</v>
      </c>
      <c r="E37" s="28">
        <f t="shared" si="1"/>
        <v>9.2362420094988362</v>
      </c>
      <c r="F37" s="30">
        <v>13657.6</v>
      </c>
      <c r="G37" s="28">
        <f t="shared" si="1"/>
        <v>9.5220514222273245</v>
      </c>
      <c r="H37" s="30">
        <v>32394.7</v>
      </c>
      <c r="I37" s="28">
        <f t="shared" ref="I37" si="4">LN(H37)</f>
        <v>10.385750108152799</v>
      </c>
      <c r="J37" s="28">
        <f t="shared" si="2"/>
        <v>0.28580941272848825</v>
      </c>
      <c r="K37" s="28">
        <f t="shared" si="3"/>
        <v>0.57475404932698115</v>
      </c>
      <c r="L37" s="28"/>
      <c r="M37" s="28"/>
    </row>
    <row r="38" spans="1:13">
      <c r="A38">
        <v>0.05</v>
      </c>
      <c r="B38" t="s">
        <v>25</v>
      </c>
      <c r="C38" t="s">
        <v>46</v>
      </c>
      <c r="D38" s="30">
        <v>9451.68</v>
      </c>
      <c r="E38" s="28">
        <f t="shared" si="1"/>
        <v>9.1539477824649698</v>
      </c>
      <c r="F38" s="30">
        <v>11498.6</v>
      </c>
      <c r="G38" s="28">
        <f t="shared" si="1"/>
        <v>9.349980567810098</v>
      </c>
      <c r="H38" s="30">
        <v>34288.400000000001</v>
      </c>
      <c r="I38" s="28">
        <f t="shared" ref="I38" si="5">LN(H38)</f>
        <v>10.442562383534254</v>
      </c>
      <c r="J38" s="28">
        <f t="shared" si="2"/>
        <v>0.19603278534512825</v>
      </c>
      <c r="K38" s="28">
        <f t="shared" si="3"/>
        <v>0.64430730053464202</v>
      </c>
      <c r="L38" s="28"/>
      <c r="M38" s="28"/>
    </row>
    <row r="39" spans="1:13">
      <c r="A39">
        <v>0.05</v>
      </c>
      <c r="B39" t="s">
        <v>25</v>
      </c>
      <c r="C39" t="s">
        <v>47</v>
      </c>
      <c r="D39" s="30">
        <v>10338</v>
      </c>
      <c r="E39" s="28">
        <f t="shared" si="1"/>
        <v>9.2435817057559841</v>
      </c>
      <c r="F39" s="30">
        <v>14690.7</v>
      </c>
      <c r="G39" s="28">
        <f t="shared" si="1"/>
        <v>9.5949699194962079</v>
      </c>
      <c r="H39" s="30">
        <v>42761.9</v>
      </c>
      <c r="I39" s="28">
        <f t="shared" ref="I39" si="6">LN(H39)</f>
        <v>10.663402798202332</v>
      </c>
      <c r="J39" s="28">
        <f t="shared" si="2"/>
        <v>0.35138821374022378</v>
      </c>
      <c r="K39" s="28">
        <f t="shared" si="3"/>
        <v>0.70991054622317407</v>
      </c>
      <c r="L39" s="28"/>
      <c r="M39" s="28"/>
    </row>
    <row r="40" spans="1:13">
      <c r="A40">
        <v>0.05</v>
      </c>
      <c r="B40" t="s">
        <v>25</v>
      </c>
      <c r="C40" t="s">
        <v>48</v>
      </c>
      <c r="D40" s="30">
        <v>10554.2</v>
      </c>
      <c r="E40" s="28">
        <f t="shared" si="1"/>
        <v>9.2642791639471369</v>
      </c>
      <c r="F40" s="30">
        <v>14587.4</v>
      </c>
      <c r="G40" s="28">
        <f t="shared" si="1"/>
        <v>9.587913421387082</v>
      </c>
      <c r="H40" s="30">
        <v>49921.3</v>
      </c>
      <c r="I40" s="28">
        <f t="shared" ref="I40" si="7">LN(H40)</f>
        <v>10.818203044370899</v>
      </c>
      <c r="J40" s="28">
        <f t="shared" si="2"/>
        <v>0.32363425743994512</v>
      </c>
      <c r="K40" s="28">
        <f t="shared" si="3"/>
        <v>0.77696194021188081</v>
      </c>
      <c r="L40" s="28"/>
      <c r="M40" s="28"/>
    </row>
    <row r="41" spans="1:13">
      <c r="A41">
        <v>7.4999999999999997E-2</v>
      </c>
      <c r="B41" t="s">
        <v>25</v>
      </c>
      <c r="C41" t="s">
        <v>49</v>
      </c>
      <c r="D41" s="30">
        <v>9678.6299999999992</v>
      </c>
      <c r="E41" s="28">
        <f t="shared" si="1"/>
        <v>9.1776756413288396</v>
      </c>
      <c r="F41" s="30">
        <v>13266.5</v>
      </c>
      <c r="G41" s="28">
        <f t="shared" si="1"/>
        <v>9.4929973397114367</v>
      </c>
      <c r="H41" s="30">
        <v>59880.2</v>
      </c>
      <c r="I41" s="28">
        <f t="shared" ref="I41" si="8">LN(H41)</f>
        <v>11.000101178541346</v>
      </c>
      <c r="J41" s="28">
        <f t="shared" si="2"/>
        <v>0.31532169838259705</v>
      </c>
      <c r="K41" s="28">
        <f t="shared" si="3"/>
        <v>0.91121276860625322</v>
      </c>
      <c r="L41" s="28"/>
      <c r="M41" s="28"/>
    </row>
    <row r="42" spans="1:13">
      <c r="A42">
        <v>7.4999999999999997E-2</v>
      </c>
      <c r="B42" t="s">
        <v>25</v>
      </c>
      <c r="C42" t="s">
        <v>50</v>
      </c>
      <c r="D42" s="30">
        <v>9140.89</v>
      </c>
      <c r="E42" s="28">
        <f t="shared" si="1"/>
        <v>9.1205130338870699</v>
      </c>
      <c r="F42" s="30">
        <v>13171.4</v>
      </c>
      <c r="G42" s="28">
        <f t="shared" si="1"/>
        <v>9.4858030912896218</v>
      </c>
      <c r="H42" s="30">
        <v>53271.4</v>
      </c>
      <c r="I42" s="28">
        <f t="shared" ref="I42" si="9">LN(H42)</f>
        <v>10.883154880774635</v>
      </c>
      <c r="J42" s="28">
        <f t="shared" si="2"/>
        <v>0.36529005740255194</v>
      </c>
      <c r="K42" s="28">
        <f t="shared" si="3"/>
        <v>0.88132092344378243</v>
      </c>
      <c r="L42" s="28"/>
      <c r="M42" s="28"/>
    </row>
    <row r="43" spans="1:13">
      <c r="A43">
        <v>7.4999999999999997E-2</v>
      </c>
      <c r="B43" t="s">
        <v>25</v>
      </c>
      <c r="C43" t="s">
        <v>51</v>
      </c>
      <c r="D43" s="30">
        <v>9338.5300000000007</v>
      </c>
      <c r="E43" s="28">
        <f t="shared" si="1"/>
        <v>9.1419041312558633</v>
      </c>
      <c r="F43" s="30">
        <v>14651.3</v>
      </c>
      <c r="G43" s="28">
        <f t="shared" si="1"/>
        <v>9.5922843477096666</v>
      </c>
      <c r="H43" s="30">
        <v>59385.7</v>
      </c>
      <c r="I43" s="28">
        <f t="shared" ref="I43" si="10">LN(H43)</f>
        <v>10.991808735627291</v>
      </c>
      <c r="J43" s="28">
        <f t="shared" si="2"/>
        <v>0.45038021645380333</v>
      </c>
      <c r="K43" s="28">
        <f t="shared" si="3"/>
        <v>0.924952302185714</v>
      </c>
      <c r="L43" s="28"/>
      <c r="M43" s="28"/>
    </row>
    <row r="44" spans="1:13">
      <c r="A44">
        <v>0.1</v>
      </c>
      <c r="B44" t="s">
        <v>25</v>
      </c>
      <c r="C44" t="s">
        <v>52</v>
      </c>
      <c r="D44" s="30">
        <v>9866.35</v>
      </c>
      <c r="E44" s="28">
        <f t="shared" si="1"/>
        <v>9.1968852565344044</v>
      </c>
      <c r="F44" s="30">
        <v>15197.8</v>
      </c>
      <c r="G44" s="28">
        <f t="shared" si="1"/>
        <v>9.6289059595168744</v>
      </c>
      <c r="H44" s="30">
        <v>42938.3</v>
      </c>
      <c r="I44" s="28">
        <f t="shared" ref="I44" si="11">LN(H44)</f>
        <v>10.667519480523305</v>
      </c>
      <c r="J44" s="28">
        <f t="shared" si="2"/>
        <v>0.43202070298247008</v>
      </c>
      <c r="K44" s="28">
        <f t="shared" si="3"/>
        <v>0.73531711199445038</v>
      </c>
      <c r="L44" s="28"/>
      <c r="M44" s="28"/>
    </row>
    <row r="45" spans="1:13">
      <c r="A45">
        <v>0.1</v>
      </c>
      <c r="B45" t="s">
        <v>25</v>
      </c>
      <c r="C45" t="s">
        <v>53</v>
      </c>
      <c r="D45" s="30">
        <v>9489.64</v>
      </c>
      <c r="E45" s="28">
        <f t="shared" si="1"/>
        <v>9.1579559562163642</v>
      </c>
      <c r="F45" s="30">
        <v>14235.2</v>
      </c>
      <c r="G45" s="28">
        <f t="shared" si="1"/>
        <v>9.5634730494905025</v>
      </c>
      <c r="H45" s="30">
        <v>48760.3</v>
      </c>
      <c r="I45" s="28">
        <f t="shared" ref="I45" si="12">LN(H45)</f>
        <v>10.794671736160366</v>
      </c>
      <c r="J45" s="28">
        <f t="shared" si="2"/>
        <v>0.40551709327413832</v>
      </c>
      <c r="K45" s="28">
        <f t="shared" si="3"/>
        <v>0.81835788997200076</v>
      </c>
      <c r="L45" s="28"/>
      <c r="M45" s="28"/>
    </row>
    <row r="46" spans="1:13">
      <c r="A46">
        <v>0.1</v>
      </c>
      <c r="B46" t="s">
        <v>25</v>
      </c>
      <c r="C46" t="s">
        <v>54</v>
      </c>
      <c r="D46" s="30">
        <v>9235.49</v>
      </c>
      <c r="E46" s="28">
        <f t="shared" si="1"/>
        <v>9.1308089502403789</v>
      </c>
      <c r="F46" s="30">
        <v>14819</v>
      </c>
      <c r="G46" s="28">
        <f t="shared" si="1"/>
        <v>9.603665420190179</v>
      </c>
      <c r="H46" s="30">
        <v>33355.699999999997</v>
      </c>
      <c r="I46" s="28">
        <f t="shared" ref="I46" si="13">LN(H46)</f>
        <v>10.414983951282272</v>
      </c>
      <c r="J46" s="28">
        <f t="shared" si="2"/>
        <v>0.47285646994980013</v>
      </c>
      <c r="K46" s="28">
        <f t="shared" si="3"/>
        <v>0.64208750052094654</v>
      </c>
      <c r="L46" s="28"/>
      <c r="M46" s="28"/>
    </row>
    <row r="47" spans="1:13">
      <c r="A47">
        <v>0.15</v>
      </c>
      <c r="B47" t="s">
        <v>25</v>
      </c>
      <c r="C47" t="s">
        <v>55</v>
      </c>
      <c r="D47" s="30">
        <v>9432.76</v>
      </c>
      <c r="E47" s="28">
        <f t="shared" si="1"/>
        <v>9.1519440157310399</v>
      </c>
      <c r="F47" s="30">
        <v>14826.4</v>
      </c>
      <c r="G47" s="28">
        <f t="shared" si="1"/>
        <v>9.6041646544830996</v>
      </c>
      <c r="H47" s="30">
        <v>49956.9</v>
      </c>
      <c r="I47" s="28">
        <f t="shared" ref="I47" si="14">LN(H47)</f>
        <v>10.818915912674644</v>
      </c>
      <c r="J47" s="28">
        <f t="shared" si="2"/>
        <v>0.45222063875205976</v>
      </c>
      <c r="K47" s="28">
        <f t="shared" si="3"/>
        <v>0.83348594847180202</v>
      </c>
      <c r="L47" s="28"/>
      <c r="M47" s="28"/>
    </row>
    <row r="48" spans="1:13">
      <c r="A48">
        <v>0.15</v>
      </c>
      <c r="B48" t="s">
        <v>25</v>
      </c>
      <c r="C48" t="s">
        <v>56</v>
      </c>
      <c r="D48" s="30">
        <v>9828.5300000000007</v>
      </c>
      <c r="E48" s="28">
        <f t="shared" si="1"/>
        <v>9.1930446597409592</v>
      </c>
      <c r="F48" s="30">
        <v>13394.4</v>
      </c>
      <c r="G48" s="28">
        <f t="shared" si="1"/>
        <v>9.5025919881423331</v>
      </c>
      <c r="H48" s="30">
        <v>39945.4</v>
      </c>
      <c r="I48" s="28">
        <f t="shared" ref="I48" si="15">LN(H48)</f>
        <v>10.595268800634937</v>
      </c>
      <c r="J48" s="28">
        <f t="shared" si="2"/>
        <v>0.30954732840137389</v>
      </c>
      <c r="K48" s="28">
        <f t="shared" si="3"/>
        <v>0.70111207044698887</v>
      </c>
      <c r="L48" s="28"/>
      <c r="M48" s="28"/>
    </row>
    <row r="49" spans="1:24">
      <c r="A49">
        <v>0.15</v>
      </c>
      <c r="B49" t="s">
        <v>25</v>
      </c>
      <c r="C49" t="s">
        <v>57</v>
      </c>
      <c r="D49" s="30">
        <v>9112.7900000000009</v>
      </c>
      <c r="E49" s="28">
        <f t="shared" si="1"/>
        <v>9.117434200227537</v>
      </c>
      <c r="F49" s="30">
        <v>12477</v>
      </c>
      <c r="G49" s="28">
        <f t="shared" si="1"/>
        <v>9.4316422284110217</v>
      </c>
      <c r="H49" s="30">
        <v>38888.199999999997</v>
      </c>
      <c r="I49" s="28">
        <f t="shared" ref="I49" si="16">LN(H49)</f>
        <v>10.568446141686763</v>
      </c>
      <c r="J49" s="28">
        <f t="shared" si="2"/>
        <v>0.3142080281834847</v>
      </c>
      <c r="K49" s="28">
        <f t="shared" si="3"/>
        <v>0.7255059707296132</v>
      </c>
      <c r="L49" s="28"/>
      <c r="M49" s="28"/>
    </row>
    <row r="50" spans="1:24">
      <c r="A50">
        <v>0</v>
      </c>
      <c r="B50" t="s">
        <v>25</v>
      </c>
      <c r="C50" t="s">
        <v>58</v>
      </c>
      <c r="D50" s="30">
        <v>9395.11</v>
      </c>
      <c r="E50" s="28">
        <f t="shared" si="1"/>
        <v>9.1479446201345311</v>
      </c>
      <c r="F50" s="30">
        <v>15226.2</v>
      </c>
      <c r="G50" s="28">
        <f t="shared" si="1"/>
        <v>9.6307729072061328</v>
      </c>
      <c r="H50" s="30">
        <v>39999.699999999997</v>
      </c>
      <c r="I50" s="28">
        <f t="shared" ref="I50" si="17">LN(H50)</f>
        <v>10.596627233067949</v>
      </c>
      <c r="J50" s="28">
        <f t="shared" si="2"/>
        <v>0.48282828707160164</v>
      </c>
      <c r="K50" s="28">
        <f t="shared" si="3"/>
        <v>0.7243413064667088</v>
      </c>
      <c r="L50" s="28"/>
      <c r="M50" s="28"/>
    </row>
    <row r="51" spans="1:24">
      <c r="A51">
        <v>0</v>
      </c>
      <c r="B51" t="s">
        <v>25</v>
      </c>
      <c r="C51" t="s">
        <v>59</v>
      </c>
      <c r="D51" s="30">
        <v>9253.69</v>
      </c>
      <c r="E51" s="28">
        <f t="shared" si="1"/>
        <v>9.1327776698783918</v>
      </c>
      <c r="F51" s="30">
        <v>15319.8</v>
      </c>
      <c r="G51" s="28">
        <f t="shared" si="1"/>
        <v>9.6369013883790799</v>
      </c>
      <c r="H51" s="30">
        <v>43033.3</v>
      </c>
      <c r="I51" s="28">
        <f t="shared" ref="I51" si="18">LN(H51)</f>
        <v>10.669729513572985</v>
      </c>
      <c r="J51" s="28">
        <f t="shared" si="2"/>
        <v>0.50412371850068816</v>
      </c>
      <c r="K51" s="28">
        <f t="shared" si="3"/>
        <v>0.76847592184729674</v>
      </c>
      <c r="L51" s="28"/>
      <c r="M51" s="28"/>
      <c r="Q51" s="29"/>
    </row>
    <row r="52" spans="1:24">
      <c r="A52">
        <v>0</v>
      </c>
      <c r="B52" t="s">
        <v>25</v>
      </c>
      <c r="C52" t="s">
        <v>60</v>
      </c>
      <c r="D52" s="30">
        <v>8424.44</v>
      </c>
      <c r="E52" s="28">
        <f t="shared" si="1"/>
        <v>9.0388922841686803</v>
      </c>
      <c r="F52" s="30">
        <v>12339.5</v>
      </c>
      <c r="G52" s="28">
        <f t="shared" si="1"/>
        <v>9.4205607779999028</v>
      </c>
      <c r="H52" s="30">
        <v>35935.4</v>
      </c>
      <c r="I52" s="28">
        <f t="shared" ref="I52" si="19">LN(H52)</f>
        <v>10.489478161049719</v>
      </c>
      <c r="J52" s="28">
        <f t="shared" si="2"/>
        <v>0.38166849383122248</v>
      </c>
      <c r="K52" s="28">
        <f t="shared" si="3"/>
        <v>0.72529293844051956</v>
      </c>
      <c r="L52" s="28"/>
      <c r="M52" s="28"/>
      <c r="R52" s="29"/>
    </row>
    <row r="53" spans="1:24">
      <c r="A53">
        <v>2</v>
      </c>
      <c r="B53" t="s">
        <v>25</v>
      </c>
      <c r="C53" t="s">
        <v>61</v>
      </c>
      <c r="D53" s="30">
        <v>8575.2099999999991</v>
      </c>
      <c r="E53" s="28">
        <f t="shared" si="1"/>
        <v>9.0566307615301884</v>
      </c>
      <c r="F53" s="30">
        <v>10098.700000000001</v>
      </c>
      <c r="G53" s="28">
        <f t="shared" si="1"/>
        <v>9.2201619816738507</v>
      </c>
      <c r="H53" s="30">
        <v>56810</v>
      </c>
      <c r="I53" s="28">
        <f t="shared" ref="I53" si="20">LN(H53)</f>
        <v>10.947467645551173</v>
      </c>
      <c r="J53" s="28">
        <f t="shared" si="2"/>
        <v>0.16353122014366228</v>
      </c>
      <c r="K53" s="28">
        <f t="shared" si="3"/>
        <v>0.9454184420104923</v>
      </c>
      <c r="L53" s="28"/>
      <c r="M53" s="28"/>
      <c r="S53" s="29"/>
    </row>
    <row r="54" spans="1:24">
      <c r="A54">
        <v>2</v>
      </c>
      <c r="B54" t="s">
        <v>25</v>
      </c>
      <c r="C54" t="s">
        <v>62</v>
      </c>
      <c r="D54" s="30">
        <v>8424.56</v>
      </c>
      <c r="E54" s="28">
        <f t="shared" si="1"/>
        <v>9.0389065283374741</v>
      </c>
      <c r="F54" s="30">
        <v>10930.2</v>
      </c>
      <c r="G54" s="28">
        <f t="shared" si="1"/>
        <v>9.2992848792648388</v>
      </c>
      <c r="H54" s="30">
        <v>36470.9</v>
      </c>
      <c r="I54" s="28">
        <f t="shared" ref="I54" si="21">LN(H54)</f>
        <v>10.504269961315618</v>
      </c>
      <c r="J54" s="28">
        <f t="shared" si="2"/>
        <v>0.26037835092736472</v>
      </c>
      <c r="K54" s="28">
        <f t="shared" si="3"/>
        <v>0.73268171648907199</v>
      </c>
      <c r="L54" s="28"/>
      <c r="M54" s="28"/>
      <c r="U54" s="29"/>
    </row>
    <row r="55" spans="1:24">
      <c r="A55">
        <v>2</v>
      </c>
      <c r="B55" t="s">
        <v>25</v>
      </c>
      <c r="C55" t="s">
        <v>63</v>
      </c>
      <c r="D55" s="30">
        <v>8217.19</v>
      </c>
      <c r="E55" s="28">
        <f t="shared" si="1"/>
        <v>9.013983580458067</v>
      </c>
      <c r="F55" s="30">
        <v>12236</v>
      </c>
      <c r="G55" s="28">
        <f t="shared" si="1"/>
        <v>9.4121377052707942</v>
      </c>
      <c r="H55" s="30">
        <v>53420.7</v>
      </c>
      <c r="I55" s="28">
        <f t="shared" ref="I55" si="22">LN(H55)</f>
        <v>10.885953590284576</v>
      </c>
      <c r="J55" s="28">
        <f t="shared" si="2"/>
        <v>0.39815412481272716</v>
      </c>
      <c r="K55" s="28">
        <f t="shared" si="3"/>
        <v>0.93598500491325431</v>
      </c>
      <c r="L55" s="28"/>
      <c r="M55" s="28"/>
    </row>
    <row r="56" spans="1:24">
      <c r="A56">
        <v>0.5</v>
      </c>
      <c r="B56" t="s">
        <v>25</v>
      </c>
      <c r="C56" t="s">
        <v>64</v>
      </c>
      <c r="D56" s="30">
        <v>8217.16</v>
      </c>
      <c r="E56" s="28">
        <f t="shared" si="1"/>
        <v>9.0139799295683147</v>
      </c>
      <c r="F56" s="30">
        <v>10482.5</v>
      </c>
      <c r="G56" s="28">
        <f t="shared" si="1"/>
        <v>9.2574624790449178</v>
      </c>
      <c r="H56" s="30">
        <v>33994.1</v>
      </c>
      <c r="I56" s="28">
        <f t="shared" ref="I56" si="23">LN(H56)</f>
        <v>10.433942259128564</v>
      </c>
      <c r="J56" s="28">
        <f t="shared" si="2"/>
        <v>0.24348254947660308</v>
      </c>
      <c r="K56" s="28">
        <f t="shared" si="3"/>
        <v>0.70998116478012463</v>
      </c>
      <c r="L56" s="28"/>
      <c r="M56" s="28"/>
    </row>
    <row r="57" spans="1:24">
      <c r="A57">
        <v>0.5</v>
      </c>
      <c r="B57" t="s">
        <v>25</v>
      </c>
      <c r="C57" t="s">
        <v>65</v>
      </c>
      <c r="D57" s="30">
        <v>8405.6200000000008</v>
      </c>
      <c r="E57" s="28">
        <f t="shared" si="1"/>
        <v>9.036655808737871</v>
      </c>
      <c r="F57" s="30">
        <v>10164.4</v>
      </c>
      <c r="G57" s="28">
        <f t="shared" si="1"/>
        <v>9.2266466982504927</v>
      </c>
      <c r="H57" s="30">
        <v>34945.800000000003</v>
      </c>
      <c r="I57" s="28">
        <f t="shared" ref="I57" si="24">LN(H57)</f>
        <v>10.461553568766943</v>
      </c>
      <c r="J57" s="28">
        <f t="shared" si="2"/>
        <v>0.18999088951262166</v>
      </c>
      <c r="K57" s="28">
        <f t="shared" si="3"/>
        <v>0.7124488800145361</v>
      </c>
      <c r="L57" s="28"/>
      <c r="M57" s="28"/>
      <c r="N57" t="s">
        <v>99</v>
      </c>
      <c r="Q57" t="s">
        <v>100</v>
      </c>
    </row>
    <row r="58" spans="1:24">
      <c r="A58">
        <v>0.5</v>
      </c>
      <c r="B58" t="s">
        <v>25</v>
      </c>
      <c r="C58" t="s">
        <v>66</v>
      </c>
      <c r="D58" s="30">
        <v>8792</v>
      </c>
      <c r="E58" s="28">
        <f t="shared" si="1"/>
        <v>9.0815974960834573</v>
      </c>
      <c r="F58" s="30">
        <v>17267.3</v>
      </c>
      <c r="G58" s="28">
        <f t="shared" si="1"/>
        <v>9.7565698184434666</v>
      </c>
      <c r="H58" s="30">
        <v>37679.5</v>
      </c>
      <c r="I58" s="28">
        <f t="shared" ref="I58" si="25">LN(H58)</f>
        <v>10.536871458963191</v>
      </c>
      <c r="J58" s="28">
        <f>G58-E58</f>
        <v>0.67497232236000926</v>
      </c>
      <c r="K58" s="28">
        <f t="shared" si="3"/>
        <v>0.72763698143986666</v>
      </c>
      <c r="L58" t="s">
        <v>97</v>
      </c>
      <c r="M58" t="s">
        <v>98</v>
      </c>
      <c r="N58" t="s">
        <v>96</v>
      </c>
      <c r="O58" t="s">
        <v>97</v>
      </c>
      <c r="P58" t="s">
        <v>98</v>
      </c>
      <c r="Q58" t="s">
        <v>96</v>
      </c>
      <c r="R58" t="s">
        <v>97</v>
      </c>
      <c r="S58" t="s">
        <v>98</v>
      </c>
    </row>
    <row r="59" spans="1:24">
      <c r="A59">
        <v>0</v>
      </c>
      <c r="B59" t="s">
        <v>94</v>
      </c>
      <c r="C59" t="s">
        <v>67</v>
      </c>
      <c r="D59" s="30">
        <v>8961.6</v>
      </c>
      <c r="E59" s="28">
        <f t="shared" si="1"/>
        <v>9.1007040614555681</v>
      </c>
      <c r="F59" s="30">
        <v>26894.3</v>
      </c>
      <c r="G59" s="28">
        <f t="shared" si="1"/>
        <v>10.19966964722604</v>
      </c>
      <c r="H59" s="30">
        <v>177662</v>
      </c>
      <c r="I59" s="28">
        <f t="shared" ref="I59" si="26">LN(H59)</f>
        <v>12.087638147718394</v>
      </c>
      <c r="J59" s="28">
        <f>G59-E59</f>
        <v>1.0989655857704719</v>
      </c>
      <c r="K59" s="28">
        <f t="shared" si="3"/>
        <v>1.493467043131413</v>
      </c>
      <c r="L59" s="28">
        <f>AVERAGE(J59:J61)</f>
        <v>1.2804319181483568</v>
      </c>
      <c r="M59" s="27">
        <f>STDEV(J59:J61)</f>
        <v>0.15726897642262716</v>
      </c>
      <c r="N59" s="28">
        <f>J59-J35</f>
        <v>1.0698184629395211</v>
      </c>
      <c r="O59" s="28">
        <f>AVERAGE(N59:N61)</f>
        <v>1.1016901107008017</v>
      </c>
      <c r="P59" s="27">
        <f>STDEV(N59:N61)</f>
        <v>3.8104336914597893E-2</v>
      </c>
      <c r="Q59" s="28">
        <f>K59-K35</f>
        <v>0.7806507200458368</v>
      </c>
      <c r="R59" s="28">
        <f>AVERAGE(Q59:Q61)</f>
        <v>0.75012838540080651</v>
      </c>
      <c r="S59" s="27">
        <f>STDEV(Q59:Q61)</f>
        <v>0.18496568651059009</v>
      </c>
      <c r="T59" s="28"/>
      <c r="U59" s="27"/>
      <c r="V59" s="28"/>
      <c r="W59" s="28"/>
      <c r="X59" s="27"/>
    </row>
    <row r="60" spans="1:24">
      <c r="A60">
        <v>0</v>
      </c>
      <c r="B60" t="s">
        <v>94</v>
      </c>
      <c r="C60" t="s">
        <v>68</v>
      </c>
      <c r="D60" s="30">
        <v>8273.74</v>
      </c>
      <c r="E60" s="28">
        <f t="shared" si="1"/>
        <v>9.0208419227906127</v>
      </c>
      <c r="F60" s="30">
        <v>32403</v>
      </c>
      <c r="G60" s="28">
        <f t="shared" si="1"/>
        <v>10.386006290086584</v>
      </c>
      <c r="H60" s="30">
        <v>141542</v>
      </c>
      <c r="I60" s="28">
        <f t="shared" ref="I60" si="27">LN(H60)</f>
        <v>11.860351771811137</v>
      </c>
      <c r="J60" s="28">
        <f t="shared" si="2"/>
        <v>1.3651643672959715</v>
      </c>
      <c r="K60" s="28">
        <f t="shared" si="3"/>
        <v>1.4197549245102623</v>
      </c>
      <c r="L60" s="28"/>
      <c r="M60" s="28"/>
      <c r="N60" s="28">
        <f t="shared" ref="N60:N82" si="28">J60-J36</f>
        <v>1.1438954805127448</v>
      </c>
      <c r="Q60" s="28">
        <f t="shared" ref="Q60:Q82" si="29">K60-K36</f>
        <v>0.55180002958675267</v>
      </c>
      <c r="V60" s="28"/>
    </row>
    <row r="61" spans="1:24">
      <c r="A61">
        <v>0</v>
      </c>
      <c r="B61" t="s">
        <v>94</v>
      </c>
      <c r="C61" t="s">
        <v>69</v>
      </c>
      <c r="D61" s="30">
        <v>8066.45</v>
      </c>
      <c r="E61" s="28">
        <f t="shared" si="1"/>
        <v>8.9954687636118127</v>
      </c>
      <c r="F61" s="30">
        <v>31972.6</v>
      </c>
      <c r="G61" s="28">
        <f t="shared" si="1"/>
        <v>10.37263456499044</v>
      </c>
      <c r="H61" s="30">
        <v>159667</v>
      </c>
      <c r="I61" s="28">
        <f t="shared" ref="I61" si="30">LN(H61)</f>
        <v>11.980845675405435</v>
      </c>
      <c r="J61" s="28">
        <f t="shared" si="2"/>
        <v>1.3771658013786272</v>
      </c>
      <c r="K61" s="28">
        <f t="shared" si="3"/>
        <v>1.4926884558968112</v>
      </c>
      <c r="L61" s="28"/>
      <c r="M61" s="28"/>
      <c r="N61" s="28">
        <f t="shared" si="28"/>
        <v>1.091356388650139</v>
      </c>
      <c r="Q61" s="28">
        <f t="shared" si="29"/>
        <v>0.91793440656983005</v>
      </c>
      <c r="V61" s="28"/>
    </row>
    <row r="62" spans="1:24">
      <c r="A62">
        <v>0.05</v>
      </c>
      <c r="B62" t="s">
        <v>94</v>
      </c>
      <c r="C62" t="s">
        <v>70</v>
      </c>
      <c r="D62" s="30">
        <v>7896.81</v>
      </c>
      <c r="E62" s="28">
        <f t="shared" si="1"/>
        <v>8.974214159438608</v>
      </c>
      <c r="F62" s="30">
        <v>29355.4</v>
      </c>
      <c r="G62" s="28">
        <f t="shared" si="1"/>
        <v>10.287231794704205</v>
      </c>
      <c r="H62" s="30">
        <v>182864</v>
      </c>
      <c r="I62" s="28">
        <f t="shared" ref="I62" si="31">LN(H62)</f>
        <v>12.116497986137379</v>
      </c>
      <c r="J62" s="28">
        <f t="shared" si="2"/>
        <v>1.3130176352655969</v>
      </c>
      <c r="K62" s="28">
        <f t="shared" si="3"/>
        <v>1.5711419133493854</v>
      </c>
      <c r="L62" s="28">
        <f>AVERAGE(J62:J64)</f>
        <v>1.3242570430039791</v>
      </c>
      <c r="M62" s="27">
        <f>STDEV(J62:J64)</f>
        <v>8.9711078166729949E-2</v>
      </c>
      <c r="N62" s="28">
        <f t="shared" si="28"/>
        <v>1.1169848499204686</v>
      </c>
      <c r="O62" s="28">
        <f>AVERAGE(N62:N64)</f>
        <v>1.0339052908288799</v>
      </c>
      <c r="P62" s="27">
        <f>STDEV(N62:N64)</f>
        <v>0.12568891473993141</v>
      </c>
      <c r="Q62" s="28">
        <f t="shared" si="29"/>
        <v>0.92683461281474333</v>
      </c>
      <c r="R62" s="28">
        <f>AVERAGE(Q62:Q64)</f>
        <v>0.85997216485266781</v>
      </c>
      <c r="S62" s="27">
        <f>STDEV(Q62:Q64)</f>
        <v>8.890312927983661E-2</v>
      </c>
      <c r="T62" s="28"/>
      <c r="U62" s="27"/>
      <c r="V62" s="28"/>
      <c r="W62" s="28"/>
      <c r="X62" s="27"/>
    </row>
    <row r="63" spans="1:24">
      <c r="A63">
        <v>0.05</v>
      </c>
      <c r="B63" t="s">
        <v>94</v>
      </c>
      <c r="C63" t="s">
        <v>71</v>
      </c>
      <c r="D63" s="30">
        <v>8207.7099999999991</v>
      </c>
      <c r="E63" s="28">
        <f t="shared" si="1"/>
        <v>9.0128292354023678</v>
      </c>
      <c r="F63" s="30">
        <v>28382.400000000001</v>
      </c>
      <c r="G63" s="28">
        <f t="shared" si="1"/>
        <v>10.253524513734675</v>
      </c>
      <c r="H63" s="30">
        <v>154943</v>
      </c>
      <c r="I63" s="28">
        <f t="shared" ref="I63" si="32">LN(H63)</f>
        <v>11.950812586332253</v>
      </c>
      <c r="J63" s="28">
        <f t="shared" si="2"/>
        <v>1.2406952783323071</v>
      </c>
      <c r="K63" s="28">
        <f t="shared" si="3"/>
        <v>1.4689916754649426</v>
      </c>
      <c r="L63" s="28"/>
      <c r="M63" s="28"/>
      <c r="N63" s="28">
        <f t="shared" si="28"/>
        <v>0.88930706459208331</v>
      </c>
      <c r="Q63" s="28">
        <f t="shared" si="29"/>
        <v>0.75908112924176852</v>
      </c>
      <c r="V63" s="28"/>
    </row>
    <row r="64" spans="1:24">
      <c r="A64">
        <v>0.05</v>
      </c>
      <c r="B64" t="s">
        <v>94</v>
      </c>
      <c r="C64" t="s">
        <v>72</v>
      </c>
      <c r="D64" s="30">
        <v>7875.64</v>
      </c>
      <c r="E64" s="28">
        <f t="shared" si="1"/>
        <v>8.9715297302328896</v>
      </c>
      <c r="F64" s="30">
        <v>32551.8</v>
      </c>
      <c r="G64" s="28">
        <f t="shared" si="1"/>
        <v>10.390587945646923</v>
      </c>
      <c r="H64" s="30">
        <v>222672</v>
      </c>
      <c r="I64" s="28">
        <f t="shared" ref="I64" si="33">LN(H64)</f>
        <v>12.313455115659634</v>
      </c>
      <c r="J64" s="28">
        <f t="shared" si="2"/>
        <v>1.419058215414033</v>
      </c>
      <c r="K64" s="28">
        <f t="shared" si="3"/>
        <v>1.6709626927133723</v>
      </c>
      <c r="L64" s="28"/>
      <c r="M64" s="28"/>
      <c r="N64" s="28">
        <f t="shared" si="28"/>
        <v>1.0954239579740879</v>
      </c>
      <c r="Q64" s="28">
        <f t="shared" si="29"/>
        <v>0.89400075250149147</v>
      </c>
      <c r="V64" s="28"/>
    </row>
    <row r="65" spans="1:24">
      <c r="A65">
        <v>7.4999999999999997E-2</v>
      </c>
      <c r="B65" t="s">
        <v>94</v>
      </c>
      <c r="C65" t="s">
        <v>73</v>
      </c>
      <c r="D65" s="30">
        <v>7369.05</v>
      </c>
      <c r="E65" s="28">
        <f t="shared" si="1"/>
        <v>8.9050440759251437</v>
      </c>
      <c r="F65" s="30">
        <v>28731.1</v>
      </c>
      <c r="G65" s="28">
        <f t="shared" si="1"/>
        <v>10.265735438744738</v>
      </c>
      <c r="H65" s="30">
        <v>160531</v>
      </c>
      <c r="I65" s="28">
        <f t="shared" ref="I65" si="34">LN(H65)</f>
        <v>11.986242349319285</v>
      </c>
      <c r="J65" s="28">
        <f t="shared" si="2"/>
        <v>1.360691362819594</v>
      </c>
      <c r="K65" s="28">
        <f t="shared" si="3"/>
        <v>1.5405991366970708</v>
      </c>
      <c r="L65" s="28">
        <f>AVERAGE(J65:J67)</f>
        <v>1.3705932540101557</v>
      </c>
      <c r="M65" s="27">
        <f>STDEV(J65:J67)</f>
        <v>4.3302107715542638E-2</v>
      </c>
      <c r="N65" s="28">
        <f t="shared" si="28"/>
        <v>1.045369664436997</v>
      </c>
      <c r="O65" s="28">
        <f>AVERAGE(N65:N67)</f>
        <v>0.99359592993050505</v>
      </c>
      <c r="P65" s="27">
        <f>STDEV(N65:N67)</f>
        <v>9.6091732478564632E-2</v>
      </c>
      <c r="Q65" s="28">
        <f t="shared" si="29"/>
        <v>0.62938636809081761</v>
      </c>
      <c r="R65" s="28">
        <f>AVERAGE(Q65:Q67)</f>
        <v>0.73651786287433119</v>
      </c>
      <c r="S65" s="27">
        <f>STDEV(Q65:Q67)</f>
        <v>9.7406326533359469E-2</v>
      </c>
      <c r="T65" s="28"/>
      <c r="U65" s="27"/>
      <c r="V65" s="28"/>
      <c r="W65" s="28"/>
      <c r="X65" s="27"/>
    </row>
    <row r="66" spans="1:24">
      <c r="A66">
        <v>7.4999999999999997E-2</v>
      </c>
      <c r="B66" t="s">
        <v>94</v>
      </c>
      <c r="C66" t="s">
        <v>74</v>
      </c>
      <c r="D66" s="30">
        <v>7576.4</v>
      </c>
      <c r="E66" s="28">
        <f t="shared" si="1"/>
        <v>8.9327934317825868</v>
      </c>
      <c r="F66" s="30">
        <v>31281.5</v>
      </c>
      <c r="G66" s="28">
        <f t="shared" si="1"/>
        <v>10.350782147473687</v>
      </c>
      <c r="H66" s="30">
        <v>227507</v>
      </c>
      <c r="I66" s="28">
        <f t="shared" ref="I66" si="35">LN(H66)</f>
        <v>12.334936286130548</v>
      </c>
      <c r="J66" s="28">
        <f t="shared" si="2"/>
        <v>1.4179887156911004</v>
      </c>
      <c r="K66" s="28">
        <f t="shared" si="3"/>
        <v>1.7010714271739804</v>
      </c>
      <c r="L66" s="28"/>
      <c r="M66" s="28"/>
      <c r="N66" s="28">
        <f t="shared" si="28"/>
        <v>1.0526986582885485</v>
      </c>
      <c r="Q66" s="28">
        <f t="shared" si="29"/>
        <v>0.81975050373019798</v>
      </c>
      <c r="V66" s="28"/>
    </row>
    <row r="67" spans="1:24">
      <c r="A67">
        <v>7.4999999999999997E-2</v>
      </c>
      <c r="B67" t="s">
        <v>94</v>
      </c>
      <c r="C67" t="s">
        <v>75</v>
      </c>
      <c r="D67" s="30">
        <v>7821.41</v>
      </c>
      <c r="E67" s="28">
        <f t="shared" si="1"/>
        <v>8.9646201241913914</v>
      </c>
      <c r="F67" s="30">
        <v>29664.9</v>
      </c>
      <c r="G67" s="28">
        <f t="shared" si="1"/>
        <v>10.297719807711164</v>
      </c>
      <c r="H67" s="30">
        <v>227603</v>
      </c>
      <c r="I67" s="28">
        <f t="shared" ref="I67" si="36">LN(H67)</f>
        <v>12.335358162166775</v>
      </c>
      <c r="J67" s="28">
        <f t="shared" si="2"/>
        <v>1.333099683519773</v>
      </c>
      <c r="K67" s="28">
        <f t="shared" si="3"/>
        <v>1.685369018987692</v>
      </c>
      <c r="L67" s="28"/>
      <c r="M67" s="28"/>
      <c r="N67" s="28">
        <f t="shared" si="28"/>
        <v>0.88271946706596971</v>
      </c>
      <c r="Q67" s="28">
        <f t="shared" si="29"/>
        <v>0.76041671680197798</v>
      </c>
      <c r="V67" s="28"/>
    </row>
    <row r="68" spans="1:24">
      <c r="A68">
        <v>0.1</v>
      </c>
      <c r="B68" t="s">
        <v>94</v>
      </c>
      <c r="C68" t="s">
        <v>76</v>
      </c>
      <c r="D68" s="30">
        <v>7180.57</v>
      </c>
      <c r="E68" s="28">
        <f t="shared" si="1"/>
        <v>8.8791340460779029</v>
      </c>
      <c r="F68" s="30">
        <v>28469.5</v>
      </c>
      <c r="G68" s="28">
        <f t="shared" si="1"/>
        <v>10.256588617771534</v>
      </c>
      <c r="H68" s="30">
        <v>157284</v>
      </c>
      <c r="I68" s="28">
        <f t="shared" ref="I68" si="37">LN(H68)</f>
        <v>11.965808367407545</v>
      </c>
      <c r="J68" s="28">
        <f t="shared" si="2"/>
        <v>1.3774545716936313</v>
      </c>
      <c r="K68" s="28">
        <f t="shared" si="3"/>
        <v>1.5433371606648212</v>
      </c>
      <c r="L68" s="28">
        <f>AVERAGE(J68:J70)</f>
        <v>1.3342625827430314</v>
      </c>
      <c r="M68" s="27">
        <f>STDEV(J68:J70)</f>
        <v>0.12101391560390599</v>
      </c>
      <c r="N68" s="28">
        <f t="shared" si="28"/>
        <v>0.9454338687111612</v>
      </c>
      <c r="O68" s="28">
        <f>AVERAGE(N68:N70)</f>
        <v>0.8974644940075619</v>
      </c>
      <c r="P68" s="27">
        <f>STDEV(N68:N70)</f>
        <v>0.15444932064582678</v>
      </c>
      <c r="Q68" s="28">
        <f t="shared" si="29"/>
        <v>0.80802004867037081</v>
      </c>
      <c r="R68" s="28">
        <f>AVERAGE(Q68:Q70)</f>
        <v>0.8148113067781958</v>
      </c>
      <c r="S68" s="27">
        <f>STDEV(Q68:Q70)</f>
        <v>8.6856067955001545E-2</v>
      </c>
      <c r="T68" s="28"/>
      <c r="U68" s="27"/>
      <c r="V68" s="28"/>
      <c r="W68" s="28"/>
      <c r="X68" s="27"/>
    </row>
    <row r="69" spans="1:24">
      <c r="A69">
        <v>0.1</v>
      </c>
      <c r="B69" t="s">
        <v>94</v>
      </c>
      <c r="C69" t="s">
        <v>77</v>
      </c>
      <c r="D69" s="30">
        <v>7783.68</v>
      </c>
      <c r="E69" s="28">
        <f t="shared" si="1"/>
        <v>8.9597845130516358</v>
      </c>
      <c r="F69" s="30">
        <v>32452.7</v>
      </c>
      <c r="G69" s="28">
        <f t="shared" si="1"/>
        <v>10.387538923601561</v>
      </c>
      <c r="H69" s="30">
        <v>172750</v>
      </c>
      <c r="I69" s="28">
        <f t="shared" ref="I69" si="38">LN(H69)</f>
        <v>12.059600741629916</v>
      </c>
      <c r="J69" s="28">
        <f t="shared" si="2"/>
        <v>1.4277544105499249</v>
      </c>
      <c r="K69" s="28">
        <f t="shared" si="3"/>
        <v>1.5499081142891402</v>
      </c>
      <c r="L69" s="28"/>
      <c r="M69" s="28"/>
      <c r="N69" s="28">
        <f t="shared" si="28"/>
        <v>1.0222373172757866</v>
      </c>
      <c r="Q69" s="28">
        <f t="shared" si="29"/>
        <v>0.73155022431713945</v>
      </c>
      <c r="V69" s="28"/>
    </row>
    <row r="70" spans="1:24">
      <c r="A70">
        <v>0.1</v>
      </c>
      <c r="B70" t="s">
        <v>94</v>
      </c>
      <c r="C70" t="s">
        <v>78</v>
      </c>
      <c r="D70" s="30">
        <v>7755.38</v>
      </c>
      <c r="E70" s="28">
        <f t="shared" si="1"/>
        <v>8.9561420750548919</v>
      </c>
      <c r="F70" s="30">
        <v>25686.5</v>
      </c>
      <c r="G70" s="28">
        <f t="shared" si="1"/>
        <v>10.15372084104043</v>
      </c>
      <c r="H70" s="30">
        <v>171107</v>
      </c>
      <c r="I70" s="28">
        <f t="shared" ref="I70" si="39">LN(H70)</f>
        <v>12.050044370790939</v>
      </c>
      <c r="J70" s="28">
        <f t="shared" si="2"/>
        <v>1.1975787659855381</v>
      </c>
      <c r="K70" s="28">
        <f t="shared" si="3"/>
        <v>1.5469511478680236</v>
      </c>
      <c r="L70" s="28"/>
      <c r="M70" s="28"/>
      <c r="N70" s="28">
        <f t="shared" si="28"/>
        <v>0.72472229603573801</v>
      </c>
      <c r="Q70" s="28">
        <f t="shared" si="29"/>
        <v>0.90486364734707703</v>
      </c>
      <c r="V70" s="28"/>
    </row>
    <row r="71" spans="1:24">
      <c r="A71">
        <v>0.15</v>
      </c>
      <c r="B71" t="s">
        <v>94</v>
      </c>
      <c r="C71" t="s">
        <v>79</v>
      </c>
      <c r="D71" s="30">
        <v>8367.8799999999992</v>
      </c>
      <c r="E71" s="28">
        <f t="shared" si="1"/>
        <v>9.0321558458577123</v>
      </c>
      <c r="F71" s="30">
        <v>26738.799999999999</v>
      </c>
      <c r="G71" s="28">
        <f t="shared" si="1"/>
        <v>10.193870973059571</v>
      </c>
      <c r="H71" s="30">
        <v>182692</v>
      </c>
      <c r="I71" s="28">
        <f t="shared" ref="I71" si="40">LN(H71)</f>
        <v>12.115556953777398</v>
      </c>
      <c r="J71" s="28">
        <f t="shared" si="2"/>
        <v>1.1617151272018589</v>
      </c>
      <c r="K71" s="28">
        <f t="shared" si="3"/>
        <v>1.541700553959843</v>
      </c>
      <c r="L71" s="28">
        <f>AVERAGE(J71:J73)</f>
        <v>1.1574852597727876</v>
      </c>
      <c r="M71" s="27">
        <f>STDEV(J71:J73)</f>
        <v>7.2317207025372528E-3</v>
      </c>
      <c r="N71" s="28">
        <f t="shared" si="28"/>
        <v>0.70949448844979912</v>
      </c>
      <c r="O71" s="28">
        <f>AVERAGE(N71:N73)</f>
        <v>0.79882659466048145</v>
      </c>
      <c r="P71" s="27">
        <f>STDEV(N71:N73)</f>
        <v>7.7836618866856722E-2</v>
      </c>
      <c r="Q71" s="28">
        <f t="shared" si="29"/>
        <v>0.70821460548804094</v>
      </c>
      <c r="R71" s="28">
        <f>AVERAGE(Q71:Q73)</f>
        <v>0.73017659000237034</v>
      </c>
      <c r="S71" s="27">
        <f>STDEV(Q71:Q73)</f>
        <v>2.2921386935699097E-2</v>
      </c>
      <c r="T71" s="28"/>
      <c r="U71" s="27"/>
      <c r="V71" s="28"/>
      <c r="W71" s="28"/>
      <c r="X71" s="27"/>
    </row>
    <row r="72" spans="1:24">
      <c r="A72">
        <v>0.15</v>
      </c>
      <c r="B72" t="s">
        <v>94</v>
      </c>
      <c r="C72" t="s">
        <v>80</v>
      </c>
      <c r="D72" s="30">
        <v>8367.92</v>
      </c>
      <c r="E72" s="28">
        <f t="shared" si="1"/>
        <v>9.0321606260295599</v>
      </c>
      <c r="F72" s="30">
        <v>26736</v>
      </c>
      <c r="G72" s="28">
        <f t="shared" si="1"/>
        <v>10.193766250835175</v>
      </c>
      <c r="H72" s="30">
        <v>145964</v>
      </c>
      <c r="I72" s="28">
        <f t="shared" ref="I72" si="41">LN(H72)</f>
        <v>11.89111529494331</v>
      </c>
      <c r="J72" s="28">
        <f t="shared" si="2"/>
        <v>1.161605624805615</v>
      </c>
      <c r="K72" s="28">
        <f t="shared" si="3"/>
        <v>1.429477334456875</v>
      </c>
      <c r="L72" s="28"/>
      <c r="M72" s="28"/>
      <c r="N72" s="28">
        <f t="shared" si="28"/>
        <v>0.85205829640424113</v>
      </c>
      <c r="Q72" s="28">
        <f t="shared" si="29"/>
        <v>0.7283652640098861</v>
      </c>
      <c r="V72" s="28"/>
    </row>
    <row r="73" spans="1:24">
      <c r="A73">
        <v>0.15</v>
      </c>
      <c r="B73" t="s">
        <v>94</v>
      </c>
      <c r="C73" t="s">
        <v>81</v>
      </c>
      <c r="D73" s="30">
        <v>8386.7900000000009</v>
      </c>
      <c r="E73" s="28">
        <f t="shared" si="1"/>
        <v>9.0344131279204891</v>
      </c>
      <c r="F73" s="30">
        <v>26464.2</v>
      </c>
      <c r="G73" s="28">
        <f t="shared" si="1"/>
        <v>10.183548155231378</v>
      </c>
      <c r="H73" s="30">
        <v>161672</v>
      </c>
      <c r="I73" s="28">
        <f t="shared" ref="I73" si="42">LN(H73)</f>
        <v>11.993324870398084</v>
      </c>
      <c r="J73" s="28">
        <f t="shared" si="2"/>
        <v>1.1491350273108889</v>
      </c>
      <c r="K73" s="28">
        <f t="shared" si="3"/>
        <v>1.4794558712387973</v>
      </c>
      <c r="L73" s="28"/>
      <c r="M73" s="28"/>
      <c r="N73" s="28">
        <f t="shared" si="28"/>
        <v>0.8349269991274042</v>
      </c>
      <c r="Q73" s="28">
        <f t="shared" si="29"/>
        <v>0.75394990050918409</v>
      </c>
      <c r="V73" s="28"/>
    </row>
    <row r="74" spans="1:24">
      <c r="A74">
        <v>0</v>
      </c>
      <c r="B74" t="s">
        <v>94</v>
      </c>
      <c r="C74" t="s">
        <v>82</v>
      </c>
      <c r="D74" s="30">
        <v>7444.43</v>
      </c>
      <c r="E74" s="28">
        <f t="shared" si="1"/>
        <v>8.9152213807364937</v>
      </c>
      <c r="F74" s="30">
        <v>24960.2</v>
      </c>
      <c r="G74" s="28">
        <f t="shared" si="1"/>
        <v>10.125037835271774</v>
      </c>
      <c r="H74" s="30">
        <v>154181</v>
      </c>
      <c r="I74" s="28">
        <f t="shared" ref="I74" si="43">LN(H74)</f>
        <v>11.945882515917761</v>
      </c>
      <c r="J74" s="28">
        <f t="shared" si="2"/>
        <v>1.2098164545352805</v>
      </c>
      <c r="K74" s="28">
        <f t="shared" si="3"/>
        <v>1.5153305675906337</v>
      </c>
      <c r="L74" s="28">
        <f>AVERAGE(J74:J76)</f>
        <v>1.4024737792476525</v>
      </c>
      <c r="M74" s="27">
        <f>STDEV(J74:J76)</f>
        <v>0.18528089916586893</v>
      </c>
      <c r="N74" s="28">
        <f t="shared" si="28"/>
        <v>0.72698816746367889</v>
      </c>
      <c r="O74" s="28">
        <f>AVERAGE(N74:N76)</f>
        <v>0.94626694611314832</v>
      </c>
      <c r="P74" s="27">
        <f>STDEV(N74:N76)</f>
        <v>0.19088341932905731</v>
      </c>
      <c r="Q74" s="28">
        <f t="shared" si="29"/>
        <v>0.79098926112392487</v>
      </c>
      <c r="R74" s="28">
        <f>AVERAGE(Q74:Q76)</f>
        <v>0.75604143634794685</v>
      </c>
      <c r="S74" s="27">
        <f>STDEV(Q74:Q76)</f>
        <v>7.3192482433751552E-2</v>
      </c>
      <c r="T74" s="28"/>
      <c r="U74" s="27"/>
      <c r="V74" s="28"/>
      <c r="W74" s="28"/>
      <c r="X74" s="27"/>
    </row>
    <row r="75" spans="1:24">
      <c r="A75">
        <v>0</v>
      </c>
      <c r="B75" t="s">
        <v>94</v>
      </c>
      <c r="C75" t="s">
        <v>83</v>
      </c>
      <c r="D75" s="30">
        <v>6549.2</v>
      </c>
      <c r="E75" s="28">
        <f t="shared" si="1"/>
        <v>8.7870981837653375</v>
      </c>
      <c r="F75" s="30">
        <v>31776.1</v>
      </c>
      <c r="G75" s="28">
        <f t="shared" si="1"/>
        <v>10.366469713869151</v>
      </c>
      <c r="H75" s="30">
        <v>116763</v>
      </c>
      <c r="I75" s="28">
        <f t="shared" ref="I75" si="44">LN(H75)</f>
        <v>11.667901518368703</v>
      </c>
      <c r="J75" s="28">
        <f t="shared" si="2"/>
        <v>1.5793715301038134</v>
      </c>
      <c r="K75" s="28">
        <f t="shared" si="3"/>
        <v>1.4404016673016828</v>
      </c>
      <c r="L75" s="28"/>
      <c r="M75" s="28"/>
      <c r="N75" s="28">
        <f t="shared" si="28"/>
        <v>1.0752478116031252</v>
      </c>
      <c r="Q75" s="28">
        <f t="shared" si="29"/>
        <v>0.6719257454543861</v>
      </c>
      <c r="V75" s="28"/>
    </row>
    <row r="76" spans="1:24">
      <c r="A76">
        <v>0</v>
      </c>
      <c r="B76" t="s">
        <v>94</v>
      </c>
      <c r="C76" t="s">
        <v>84</v>
      </c>
      <c r="D76" s="30">
        <v>7557.5</v>
      </c>
      <c r="E76" s="28">
        <f t="shared" si="1"/>
        <v>8.9302957266536129</v>
      </c>
      <c r="F76" s="30">
        <v>31211.1</v>
      </c>
      <c r="G76" s="28">
        <f t="shared" si="1"/>
        <v>10.348529079757476</v>
      </c>
      <c r="H76" s="30">
        <v>161345</v>
      </c>
      <c r="I76" s="28">
        <f t="shared" ref="I76" si="45">LN(H76)</f>
        <v>11.991300208465711</v>
      </c>
      <c r="J76" s="28">
        <f t="shared" si="2"/>
        <v>1.4182333531038633</v>
      </c>
      <c r="K76" s="28">
        <f t="shared" si="3"/>
        <v>1.5305022409060491</v>
      </c>
      <c r="L76" s="28"/>
      <c r="M76" s="28"/>
      <c r="N76" s="28">
        <f t="shared" si="28"/>
        <v>1.0365648592726409</v>
      </c>
      <c r="Q76" s="28">
        <f t="shared" si="29"/>
        <v>0.80520930246552957</v>
      </c>
      <c r="V76" s="28"/>
    </row>
    <row r="77" spans="1:24">
      <c r="A77">
        <v>0.2</v>
      </c>
      <c r="B77" t="s">
        <v>94</v>
      </c>
      <c r="C77" t="s">
        <v>85</v>
      </c>
      <c r="D77" s="30">
        <v>7566.96</v>
      </c>
      <c r="E77" s="28">
        <f t="shared" si="1"/>
        <v>8.9315466805698058</v>
      </c>
      <c r="F77" s="30">
        <v>25897.200000000001</v>
      </c>
      <c r="G77" s="28">
        <f t="shared" si="1"/>
        <v>10.161890133735419</v>
      </c>
      <c r="H77" s="30">
        <v>121829</v>
      </c>
      <c r="I77" s="28">
        <f t="shared" ref="I77" si="46">LN(H77)</f>
        <v>11.710373701155856</v>
      </c>
      <c r="J77" s="28">
        <f t="shared" si="2"/>
        <v>1.230343453165613</v>
      </c>
      <c r="K77" s="28">
        <f t="shared" si="3"/>
        <v>1.389413510293025</v>
      </c>
      <c r="L77" s="28">
        <f>AVERAGE(J77:J79)</f>
        <v>1.3167547205895993</v>
      </c>
      <c r="M77" s="27">
        <f>STDEV(J77:J79)</f>
        <v>8.0293359157318264E-2</v>
      </c>
      <c r="N77" s="28">
        <f t="shared" si="28"/>
        <v>1.0668122330219507</v>
      </c>
      <c r="O77" s="28">
        <f>AVERAGE(N77:N79)</f>
        <v>1.0427334886283479</v>
      </c>
      <c r="P77" s="27">
        <f>STDEV(N77:N79)</f>
        <v>0.10018271873353563</v>
      </c>
      <c r="Q77" s="28">
        <f t="shared" si="29"/>
        <v>0.44399506828253266</v>
      </c>
      <c r="R77" s="28">
        <f>AVERAGE(Q77:Q79)</f>
        <v>0.60467117519058566</v>
      </c>
      <c r="S77" s="27">
        <f>STDEV(Q77:Q79)</f>
        <v>0.17379379311175566</v>
      </c>
      <c r="T77" s="28"/>
      <c r="U77" s="27"/>
      <c r="V77" s="28"/>
      <c r="W77" s="28"/>
      <c r="X77" s="27"/>
    </row>
    <row r="78" spans="1:24">
      <c r="A78">
        <v>0.2</v>
      </c>
      <c r="B78" t="s">
        <v>94</v>
      </c>
      <c r="C78" t="s">
        <v>86</v>
      </c>
      <c r="D78" s="30">
        <v>7538.64</v>
      </c>
      <c r="E78" s="28">
        <f t="shared" si="1"/>
        <v>8.9277970733803471</v>
      </c>
      <c r="F78" s="30">
        <v>30238.1</v>
      </c>
      <c r="G78" s="28">
        <f t="shared" si="1"/>
        <v>10.316857997631708</v>
      </c>
      <c r="H78" s="30">
        <v>158170</v>
      </c>
      <c r="I78" s="28">
        <f t="shared" ref="I78" si="47">LN(H78)</f>
        <v>11.971425682957534</v>
      </c>
      <c r="J78" s="28">
        <f t="shared" si="2"/>
        <v>1.3890609242513605</v>
      </c>
      <c r="K78" s="28">
        <f t="shared" si="3"/>
        <v>1.5218143047885935</v>
      </c>
      <c r="L78" s="28"/>
      <c r="M78" s="28"/>
      <c r="N78" s="28">
        <f t="shared" si="28"/>
        <v>1.1286825733239958</v>
      </c>
      <c r="Q78" s="28">
        <f t="shared" si="29"/>
        <v>0.78913258829952149</v>
      </c>
      <c r="V78" s="28"/>
    </row>
    <row r="79" spans="1:24">
      <c r="A79">
        <v>0.2</v>
      </c>
      <c r="B79" t="s">
        <v>94</v>
      </c>
      <c r="C79" t="s">
        <v>87</v>
      </c>
      <c r="D79" s="30">
        <v>6916.69</v>
      </c>
      <c r="E79" s="28">
        <f t="shared" si="1"/>
        <v>8.8416926104790203</v>
      </c>
      <c r="F79" s="30">
        <v>26174.799999999999</v>
      </c>
      <c r="G79" s="28">
        <f t="shared" si="1"/>
        <v>10.172552394830845</v>
      </c>
      <c r="H79" s="30">
        <v>143693</v>
      </c>
      <c r="I79" s="28">
        <f t="shared" ref="I79" si="48">LN(H79)</f>
        <v>11.875434358284934</v>
      </c>
      <c r="J79" s="28">
        <f t="shared" si="2"/>
        <v>1.3308597843518246</v>
      </c>
      <c r="K79" s="28">
        <f t="shared" si="3"/>
        <v>1.5168708739029571</v>
      </c>
      <c r="L79" s="28"/>
      <c r="M79" s="28"/>
      <c r="N79" s="28">
        <f t="shared" si="28"/>
        <v>0.93270565953909745</v>
      </c>
      <c r="Q79" s="28">
        <f t="shared" si="29"/>
        <v>0.58088586898970274</v>
      </c>
      <c r="V79" s="28"/>
    </row>
    <row r="80" spans="1:24">
      <c r="A80">
        <v>0.5</v>
      </c>
      <c r="B80" t="s">
        <v>94</v>
      </c>
      <c r="C80" t="s">
        <v>88</v>
      </c>
      <c r="D80" s="30">
        <v>7152.27</v>
      </c>
      <c r="E80" s="28">
        <f t="shared" si="1"/>
        <v>8.8751850678186255</v>
      </c>
      <c r="F80" s="30">
        <v>29838.2</v>
      </c>
      <c r="G80" s="28">
        <f t="shared" si="1"/>
        <v>10.303544730782452</v>
      </c>
      <c r="H80" s="30">
        <v>132105</v>
      </c>
      <c r="I80" s="28">
        <f t="shared" ref="I80" si="49">LN(H80)</f>
        <v>11.79135233990767</v>
      </c>
      <c r="J80" s="28">
        <f t="shared" si="2"/>
        <v>1.4283596629638264</v>
      </c>
      <c r="K80" s="28">
        <f t="shared" si="3"/>
        <v>1.4580836360445222</v>
      </c>
      <c r="L80" s="28">
        <f>AVERAGE(J80:J82)</f>
        <v>1.3873131223265454</v>
      </c>
      <c r="M80" s="27">
        <f>STDEV(J80:J82)</f>
        <v>6.7978899498849263E-2</v>
      </c>
      <c r="N80" s="28">
        <f t="shared" si="28"/>
        <v>1.1848771134872234</v>
      </c>
      <c r="O80" s="28">
        <f>AVERAGE(N80:N82)</f>
        <v>1.0178312018768008</v>
      </c>
      <c r="P80" s="27">
        <f>STDEV(N80:N82)</f>
        <v>0.33345062890148841</v>
      </c>
      <c r="Q80" s="28">
        <f t="shared" si="29"/>
        <v>0.74810247126439755</v>
      </c>
      <c r="R80" s="28">
        <f>AVERAGE(Q80:Q82)</f>
        <v>0.77701046999235412</v>
      </c>
      <c r="S80" s="27">
        <f>STDEV(Q80:Q82)</f>
        <v>7.8682485706882133E-2</v>
      </c>
      <c r="T80" s="28"/>
      <c r="U80" s="27"/>
      <c r="V80" s="28"/>
      <c r="W80" s="28"/>
      <c r="X80" s="27"/>
    </row>
    <row r="81" spans="1:22">
      <c r="A81">
        <v>0.5</v>
      </c>
      <c r="B81" t="s">
        <v>94</v>
      </c>
      <c r="C81" t="s">
        <v>89</v>
      </c>
      <c r="D81" s="30">
        <v>7340.78</v>
      </c>
      <c r="E81" s="28">
        <f t="shared" si="1"/>
        <v>8.9012003829925934</v>
      </c>
      <c r="F81" s="30">
        <v>30513.8</v>
      </c>
      <c r="G81" s="28">
        <f t="shared" si="1"/>
        <v>10.325934319283181</v>
      </c>
      <c r="H81" s="30">
        <v>128007</v>
      </c>
      <c r="I81" s="28">
        <f t="shared" ref="I81" si="50">LN(H81)</f>
        <v>11.759840228906448</v>
      </c>
      <c r="J81" s="28">
        <f t="shared" si="2"/>
        <v>1.424733936290588</v>
      </c>
      <c r="K81" s="28">
        <f t="shared" si="3"/>
        <v>1.4293199229569273</v>
      </c>
      <c r="L81" s="28"/>
      <c r="M81" s="28"/>
      <c r="N81" s="28">
        <f t="shared" si="28"/>
        <v>1.2347430467779663</v>
      </c>
      <c r="Q81" s="28">
        <f t="shared" si="29"/>
        <v>0.71687104294239123</v>
      </c>
      <c r="V81" s="28"/>
    </row>
    <row r="82" spans="1:22">
      <c r="A82">
        <v>0.5</v>
      </c>
      <c r="B82" t="s">
        <v>94</v>
      </c>
      <c r="C82" t="s">
        <v>90</v>
      </c>
      <c r="D82" s="30">
        <v>6973.26</v>
      </c>
      <c r="E82" s="28">
        <f t="shared" si="1"/>
        <v>8.849838113203063</v>
      </c>
      <c r="F82" s="30">
        <v>25814.3</v>
      </c>
      <c r="G82" s="28">
        <f t="shared" si="1"/>
        <v>10.158683880928285</v>
      </c>
      <c r="H82" s="30">
        <v>168928</v>
      </c>
      <c r="I82" s="28">
        <f t="shared" ref="I82" si="51">LN(H82)</f>
        <v>12.037227867623344</v>
      </c>
      <c r="J82" s="28">
        <f t="shared" si="2"/>
        <v>1.3088457677252219</v>
      </c>
      <c r="K82" s="28">
        <f t="shared" si="3"/>
        <v>1.5936948772101402</v>
      </c>
      <c r="L82" s="28"/>
      <c r="M82" s="28"/>
      <c r="N82" s="28">
        <f t="shared" si="28"/>
        <v>0.63387344536521262</v>
      </c>
      <c r="Q82" s="28">
        <f t="shared" si="29"/>
        <v>0.86605789577027359</v>
      </c>
      <c r="V82" s="28"/>
    </row>
    <row r="83" spans="1:22">
      <c r="N83" s="28"/>
    </row>
    <row r="85" spans="1:22">
      <c r="C85" t="s">
        <v>36</v>
      </c>
      <c r="D85" t="s">
        <v>38</v>
      </c>
      <c r="F85" t="s">
        <v>40</v>
      </c>
      <c r="H85" t="s">
        <v>42</v>
      </c>
      <c r="L85" t="s">
        <v>99</v>
      </c>
      <c r="N85" t="s">
        <v>100</v>
      </c>
    </row>
    <row r="86" spans="1:22">
      <c r="L86" t="s">
        <v>97</v>
      </c>
      <c r="M86" t="s">
        <v>98</v>
      </c>
      <c r="N86" t="s">
        <v>97</v>
      </c>
      <c r="O86" t="s">
        <v>98</v>
      </c>
    </row>
    <row r="87" spans="1:22">
      <c r="A87">
        <v>0</v>
      </c>
      <c r="B87" t="s">
        <v>25</v>
      </c>
      <c r="C87" t="s">
        <v>43</v>
      </c>
      <c r="D87" s="30">
        <v>556.05499999999995</v>
      </c>
      <c r="E87" s="28">
        <f t="shared" ref="E87" si="52">LN(D87)</f>
        <v>6.3208672102215457</v>
      </c>
      <c r="F87" s="30">
        <v>1253.3499999999999</v>
      </c>
      <c r="G87" s="28">
        <f t="shared" ref="G87" si="53">LN(F87)</f>
        <v>7.1335752454997552</v>
      </c>
      <c r="H87" s="30">
        <v>1912.07</v>
      </c>
      <c r="I87" s="28">
        <f>LN(H87)</f>
        <v>7.5559417038198458</v>
      </c>
      <c r="J87" s="28">
        <f>G87-E87</f>
        <v>0.81270803527820945</v>
      </c>
      <c r="K87" s="28">
        <f>(I87-E87)/2</f>
        <v>0.61753724679915001</v>
      </c>
      <c r="L87" s="28">
        <f>AVERAGE(J87:J89)</f>
        <v>0.62683822494529462</v>
      </c>
      <c r="M87" s="27">
        <f>STDEV(J87:J89)</f>
        <v>0.2005990615016057</v>
      </c>
      <c r="N87" s="28">
        <f>AVERAGE(K87:K89)</f>
        <v>0.54129651229135778</v>
      </c>
      <c r="O87" s="27">
        <f>STDEV(K87:K89)</f>
        <v>9.7498514642504017E-2</v>
      </c>
    </row>
    <row r="88" spans="1:22">
      <c r="A88">
        <v>0</v>
      </c>
      <c r="B88" t="s">
        <v>25</v>
      </c>
      <c r="C88" t="s">
        <v>44</v>
      </c>
      <c r="D88" s="30">
        <v>744.49199999999996</v>
      </c>
      <c r="E88" s="28">
        <f t="shared" ref="E88" si="54">LN(D88)</f>
        <v>6.6127021065995741</v>
      </c>
      <c r="F88" s="30">
        <v>1431.26</v>
      </c>
      <c r="G88" s="28">
        <f t="shared" ref="G88" si="55">LN(F88)</f>
        <v>7.266310454177705</v>
      </c>
      <c r="H88" s="30">
        <v>2350.85</v>
      </c>
      <c r="I88" s="28">
        <f t="shared" ref="I88" si="56">LN(H88)</f>
        <v>7.7625322438674189</v>
      </c>
      <c r="J88" s="28">
        <f t="shared" ref="J88:J110" si="57">G88-E88</f>
        <v>0.65360834757813091</v>
      </c>
      <c r="K88" s="28">
        <f t="shared" ref="K88:K110" si="58">(I88-E88)/2</f>
        <v>0.57491506863392239</v>
      </c>
      <c r="L88" s="28"/>
      <c r="M88" s="28"/>
    </row>
    <row r="89" spans="1:22">
      <c r="A89">
        <v>0</v>
      </c>
      <c r="B89" t="s">
        <v>25</v>
      </c>
      <c r="C89" t="s">
        <v>45</v>
      </c>
      <c r="D89" s="30">
        <v>876.40599999999995</v>
      </c>
      <c r="E89" s="28">
        <f t="shared" ref="E89" si="59">LN(D89)</f>
        <v>6.7758294538868311</v>
      </c>
      <c r="F89" s="30">
        <v>1326.14</v>
      </c>
      <c r="G89" s="28">
        <f t="shared" ref="G89" si="60">LN(F89)</f>
        <v>7.1900277458663746</v>
      </c>
      <c r="H89" s="30">
        <v>2077.0500000000002</v>
      </c>
      <c r="I89" s="28">
        <f t="shared" ref="I89" si="61">LN(H89)</f>
        <v>7.638703896768833</v>
      </c>
      <c r="J89" s="28">
        <f t="shared" si="57"/>
        <v>0.4141982919795435</v>
      </c>
      <c r="K89" s="28">
        <f t="shared" si="58"/>
        <v>0.43143722144100094</v>
      </c>
      <c r="L89" s="28"/>
      <c r="M89" s="28"/>
    </row>
    <row r="90" spans="1:22">
      <c r="A90">
        <v>0.05</v>
      </c>
      <c r="B90" t="s">
        <v>25</v>
      </c>
      <c r="C90" t="s">
        <v>46</v>
      </c>
      <c r="D90" s="30">
        <v>895.22400000000005</v>
      </c>
      <c r="E90" s="28">
        <f t="shared" ref="E90" si="62">LN(D90)</f>
        <v>6.7970739662898181</v>
      </c>
      <c r="F90" s="30">
        <v>1471.69</v>
      </c>
      <c r="G90" s="28">
        <f t="shared" ref="G90" si="63">LN(F90)</f>
        <v>7.2941666792838982</v>
      </c>
      <c r="H90" s="30">
        <v>2158.08</v>
      </c>
      <c r="I90" s="28">
        <f t="shared" ref="I90" si="64">LN(H90)</f>
        <v>7.6769742164933268</v>
      </c>
      <c r="J90" s="28">
        <f t="shared" si="57"/>
        <v>0.49709271299408009</v>
      </c>
      <c r="K90" s="28">
        <f t="shared" si="58"/>
        <v>0.43995012510175435</v>
      </c>
      <c r="L90" s="28">
        <f>AVERAGE(J90:J92)</f>
        <v>0.56028796541382453</v>
      </c>
      <c r="M90" s="27">
        <f>STDEV(J90:J92)</f>
        <v>0.13142988422433011</v>
      </c>
      <c r="N90" s="28">
        <f>AVERAGE(K90:K92)</f>
        <v>0.52714659445735057</v>
      </c>
      <c r="O90" s="27">
        <f>STDEV(K90:K92)</f>
        <v>8.1243377304313635E-2</v>
      </c>
    </row>
    <row r="91" spans="1:22">
      <c r="A91">
        <v>0.05</v>
      </c>
      <c r="B91" t="s">
        <v>25</v>
      </c>
      <c r="C91" t="s">
        <v>47</v>
      </c>
      <c r="D91" s="30">
        <v>706.79100000000005</v>
      </c>
      <c r="E91" s="28">
        <f t="shared" ref="E91" si="65">LN(D91)</f>
        <v>6.5607350069179509</v>
      </c>
      <c r="F91" s="30">
        <v>1439.59</v>
      </c>
      <c r="G91" s="28">
        <f t="shared" ref="G91" si="66">LN(F91)</f>
        <v>7.272113629806757</v>
      </c>
      <c r="H91" s="30">
        <v>2084.5100000000002</v>
      </c>
      <c r="I91" s="28">
        <f t="shared" ref="I91" si="67">LN(H91)</f>
        <v>7.642289094622849</v>
      </c>
      <c r="J91" s="28">
        <f t="shared" si="57"/>
        <v>0.71137862288880616</v>
      </c>
      <c r="K91" s="28">
        <f t="shared" si="58"/>
        <v>0.54077704385244907</v>
      </c>
      <c r="L91" s="28"/>
      <c r="M91" s="28"/>
    </row>
    <row r="92" spans="1:22">
      <c r="A92">
        <v>0.05</v>
      </c>
      <c r="B92" t="s">
        <v>25</v>
      </c>
      <c r="C92" t="s">
        <v>48</v>
      </c>
      <c r="D92" s="30">
        <v>791.56299999999999</v>
      </c>
      <c r="E92" s="28">
        <f t="shared" ref="E92" si="68">LN(D92)</f>
        <v>6.6740094718578558</v>
      </c>
      <c r="F92" s="30">
        <v>1269.53</v>
      </c>
      <c r="G92" s="28">
        <f t="shared" ref="G92" si="69">LN(F92)</f>
        <v>7.146402032216443</v>
      </c>
      <c r="H92" s="30">
        <v>2631.83</v>
      </c>
      <c r="I92" s="28">
        <f t="shared" ref="I92" si="70">LN(H92)</f>
        <v>7.8754347006935523</v>
      </c>
      <c r="J92" s="28">
        <f t="shared" si="57"/>
        <v>0.47239256035858723</v>
      </c>
      <c r="K92" s="28">
        <f t="shared" si="58"/>
        <v>0.60071261441784829</v>
      </c>
      <c r="L92" s="28"/>
      <c r="M92" s="28"/>
    </row>
    <row r="93" spans="1:22">
      <c r="A93">
        <v>7.4999999999999997E-2</v>
      </c>
      <c r="B93" t="s">
        <v>25</v>
      </c>
      <c r="C93" t="s">
        <v>49</v>
      </c>
      <c r="D93" s="30">
        <v>801.05499999999995</v>
      </c>
      <c r="E93" s="28">
        <f t="shared" ref="E93" si="71">LN(D93)</f>
        <v>6.6859296088808708</v>
      </c>
      <c r="F93" s="30">
        <v>1388.66</v>
      </c>
      <c r="G93" s="28">
        <f t="shared" ref="G93" si="72">LN(F93)</f>
        <v>7.2360945323731611</v>
      </c>
      <c r="H93" s="30">
        <v>2587.71</v>
      </c>
      <c r="I93" s="28">
        <f t="shared" ref="I93" si="73">LN(H93)</f>
        <v>7.858528593700667</v>
      </c>
      <c r="J93" s="28">
        <f t="shared" si="57"/>
        <v>0.55016492349229029</v>
      </c>
      <c r="K93" s="28">
        <f t="shared" si="58"/>
        <v>0.58629949240989809</v>
      </c>
      <c r="L93" s="28">
        <f>AVERAGE(J93:J95)</f>
        <v>0.50625825340868269</v>
      </c>
      <c r="M93" s="27">
        <f>STDEV(J93:J95)</f>
        <v>6.0636088193277725E-2</v>
      </c>
      <c r="N93" s="28">
        <f>AVERAGE(K93:K95)</f>
        <v>0.50075030029436107</v>
      </c>
      <c r="O93" s="27">
        <f>STDEV(K93:K95)</f>
        <v>7.4153053504488087E-2</v>
      </c>
    </row>
    <row r="94" spans="1:22">
      <c r="A94">
        <v>7.4999999999999997E-2</v>
      </c>
      <c r="B94" t="s">
        <v>25</v>
      </c>
      <c r="C94" t="s">
        <v>50</v>
      </c>
      <c r="D94" s="30">
        <v>885.81799999999998</v>
      </c>
      <c r="E94" s="28">
        <f t="shared" ref="E94" si="74">LN(D94)</f>
        <v>6.7865115118967712</v>
      </c>
      <c r="F94" s="30">
        <v>1507.26</v>
      </c>
      <c r="G94" s="28">
        <f t="shared" ref="G94" si="75">LN(F94)</f>
        <v>7.3180487119469424</v>
      </c>
      <c r="H94" s="30">
        <v>2227.61</v>
      </c>
      <c r="I94" s="28">
        <f t="shared" ref="I94" si="76">LN(H94)</f>
        <v>7.7086845408417277</v>
      </c>
      <c r="J94" s="28">
        <f t="shared" si="57"/>
        <v>0.53153720005017124</v>
      </c>
      <c r="K94" s="28">
        <f t="shared" si="58"/>
        <v>0.46108651447247828</v>
      </c>
      <c r="L94" s="28"/>
      <c r="M94" s="28"/>
    </row>
    <row r="95" spans="1:22">
      <c r="A95">
        <v>7.4999999999999997E-2</v>
      </c>
      <c r="B95" t="s">
        <v>25</v>
      </c>
      <c r="C95" t="s">
        <v>51</v>
      </c>
      <c r="D95" s="30">
        <v>876.37099999999998</v>
      </c>
      <c r="E95" s="28">
        <f t="shared" ref="E95" si="77">LN(D95)</f>
        <v>6.7757895172605469</v>
      </c>
      <c r="F95" s="30">
        <v>1356.77</v>
      </c>
      <c r="G95" s="28">
        <f t="shared" ref="G95" si="78">LN(F95)</f>
        <v>7.2128621539441333</v>
      </c>
      <c r="H95" s="30">
        <v>2176.6</v>
      </c>
      <c r="I95" s="28">
        <f t="shared" ref="I95" si="79">LN(H95)</f>
        <v>7.6855193052619608</v>
      </c>
      <c r="J95" s="28">
        <f t="shared" si="57"/>
        <v>0.43707263668358642</v>
      </c>
      <c r="K95" s="28">
        <f t="shared" si="58"/>
        <v>0.45486489400070695</v>
      </c>
      <c r="L95" s="28"/>
      <c r="M95" s="28"/>
    </row>
    <row r="96" spans="1:22">
      <c r="A96">
        <v>0.1</v>
      </c>
      <c r="B96" t="s">
        <v>25</v>
      </c>
      <c r="C96" t="s">
        <v>52</v>
      </c>
      <c r="D96" s="30">
        <v>829.26400000000001</v>
      </c>
      <c r="E96" s="28">
        <f t="shared" ref="E96" si="80">LN(D96)</f>
        <v>6.7205385604100041</v>
      </c>
      <c r="F96" s="30">
        <v>1310.79</v>
      </c>
      <c r="G96" s="28">
        <f t="shared" ref="G96" si="81">LN(F96)</f>
        <v>7.1783852878666607</v>
      </c>
      <c r="H96" s="30">
        <v>2218.5500000000002</v>
      </c>
      <c r="I96" s="28">
        <f t="shared" ref="I96" si="82">LN(H96)</f>
        <v>7.7046091083157258</v>
      </c>
      <c r="J96" s="28">
        <f t="shared" si="57"/>
        <v>0.45784672745665667</v>
      </c>
      <c r="K96" s="28">
        <f t="shared" si="58"/>
        <v>0.49203527395286084</v>
      </c>
      <c r="L96" s="28">
        <f>AVERAGE(J96:J98)</f>
        <v>0.51726831616502567</v>
      </c>
      <c r="M96" s="27">
        <f>STDEV(J96:J98)</f>
        <v>6.2376080532784615E-2</v>
      </c>
      <c r="N96" s="28">
        <f>AVERAGE(K96:K98)</f>
        <v>0.5374923121349845</v>
      </c>
      <c r="O96" s="27">
        <f>STDEV(K96:K98)</f>
        <v>0.10452467150973581</v>
      </c>
    </row>
    <row r="97" spans="1:15">
      <c r="A97">
        <v>0.1</v>
      </c>
      <c r="B97" t="s">
        <v>25</v>
      </c>
      <c r="C97" t="s">
        <v>53</v>
      </c>
      <c r="D97" s="30">
        <v>914.096</v>
      </c>
      <c r="E97" s="28">
        <f t="shared" ref="E97" si="83">LN(D97)</f>
        <v>6.8179355987613466</v>
      </c>
      <c r="F97" s="30">
        <v>1524.87</v>
      </c>
      <c r="G97" s="28">
        <f t="shared" ref="G97" si="84">LN(F97)</f>
        <v>7.3296644395062343</v>
      </c>
      <c r="H97" s="30">
        <v>2309.35</v>
      </c>
      <c r="I97" s="28">
        <f t="shared" ref="I97" si="85">LN(H97)</f>
        <v>7.7447213786381877</v>
      </c>
      <c r="J97" s="28">
        <f t="shared" si="57"/>
        <v>0.51172884074488767</v>
      </c>
      <c r="K97" s="28">
        <f t="shared" si="58"/>
        <v>0.46339288993842054</v>
      </c>
      <c r="L97" s="28"/>
      <c r="M97" s="28"/>
    </row>
    <row r="98" spans="1:15">
      <c r="A98">
        <v>0.1</v>
      </c>
      <c r="B98" t="s">
        <v>25</v>
      </c>
      <c r="C98" t="s">
        <v>54</v>
      </c>
      <c r="D98" s="30">
        <v>753.91700000000003</v>
      </c>
      <c r="E98" s="28">
        <f t="shared" ref="E98" si="86">LN(D98)</f>
        <v>6.6252822823731581</v>
      </c>
      <c r="F98" s="30">
        <v>1349.53</v>
      </c>
      <c r="G98" s="28">
        <f t="shared" ref="G98" si="87">LN(F98)</f>
        <v>7.2075116626666906</v>
      </c>
      <c r="H98" s="30">
        <v>2805.62</v>
      </c>
      <c r="I98" s="28">
        <f t="shared" ref="I98" si="88">LN(H98)</f>
        <v>7.9393798274005025</v>
      </c>
      <c r="J98" s="28">
        <f t="shared" si="57"/>
        <v>0.58222938029353255</v>
      </c>
      <c r="K98" s="28">
        <f t="shared" si="58"/>
        <v>0.65704877251367222</v>
      </c>
      <c r="L98" s="28"/>
      <c r="M98" s="28"/>
    </row>
    <row r="99" spans="1:15">
      <c r="A99">
        <v>0.15</v>
      </c>
      <c r="B99" t="s">
        <v>25</v>
      </c>
      <c r="C99" t="s">
        <v>55</v>
      </c>
      <c r="D99" s="30">
        <v>914.06399999999996</v>
      </c>
      <c r="E99" s="28">
        <f t="shared" ref="E99" si="89">LN(D99)</f>
        <v>6.8179005908845705</v>
      </c>
      <c r="F99" s="30">
        <v>1234.69</v>
      </c>
      <c r="G99" s="28">
        <f t="shared" ref="G99" si="90">LN(F99)</f>
        <v>7.1185752054075069</v>
      </c>
      <c r="H99" s="30">
        <v>2263.5100000000002</v>
      </c>
      <c r="I99" s="28">
        <f t="shared" ref="I99" si="91">LN(H99)</f>
        <v>7.724671984803078</v>
      </c>
      <c r="J99" s="28">
        <f t="shared" si="57"/>
        <v>0.30067461452293642</v>
      </c>
      <c r="K99" s="28">
        <f t="shared" si="58"/>
        <v>0.45338569695925379</v>
      </c>
      <c r="L99" s="28">
        <f>AVERAGE(J99:J101)</f>
        <v>0.45981372680039545</v>
      </c>
      <c r="M99" s="27">
        <f>STDEV(J99:J101)</f>
        <v>0.18618983101329456</v>
      </c>
      <c r="N99" s="28">
        <f>AVERAGE(K99:K101)</f>
        <v>0.44015793373161277</v>
      </c>
      <c r="O99" s="27">
        <f>STDEV(K99:K101)</f>
        <v>2.7934720190933252E-2</v>
      </c>
    </row>
    <row r="100" spans="1:15">
      <c r="A100">
        <v>0.15</v>
      </c>
      <c r="B100" t="s">
        <v>25</v>
      </c>
      <c r="C100" t="s">
        <v>56</v>
      </c>
      <c r="D100" s="30">
        <v>848.1</v>
      </c>
      <c r="E100" s="28">
        <f t="shared" ref="E100" si="92">LN(D100)</f>
        <v>6.742998553367654</v>
      </c>
      <c r="F100" s="30">
        <v>1648.42</v>
      </c>
      <c r="G100" s="28">
        <f t="shared" ref="G100" si="93">LN(F100)</f>
        <v>7.4075725323684907</v>
      </c>
      <c r="H100" s="30">
        <v>2123.9699999999998</v>
      </c>
      <c r="I100" s="28">
        <f t="shared" ref="I100" si="94">LN(H100)</f>
        <v>7.6610422579682949</v>
      </c>
      <c r="J100" s="28">
        <f t="shared" si="57"/>
        <v>0.6645739790008367</v>
      </c>
      <c r="K100" s="28">
        <f t="shared" si="58"/>
        <v>0.45902185230032044</v>
      </c>
      <c r="L100" s="28"/>
      <c r="M100" s="28"/>
    </row>
    <row r="101" spans="1:15">
      <c r="A101">
        <v>0.15</v>
      </c>
      <c r="B101" t="s">
        <v>25</v>
      </c>
      <c r="C101" t="s">
        <v>57</v>
      </c>
      <c r="D101" s="30">
        <v>876.41099999999994</v>
      </c>
      <c r="E101" s="28">
        <f t="shared" ref="E101" si="95">LN(D101)</f>
        <v>6.7758351589889614</v>
      </c>
      <c r="F101" s="30">
        <v>1326.14</v>
      </c>
      <c r="G101" s="28">
        <f t="shared" ref="G101" si="96">LN(F101)</f>
        <v>7.1900277458663746</v>
      </c>
      <c r="H101" s="30">
        <v>1982.21</v>
      </c>
      <c r="I101" s="28">
        <f t="shared" ref="I101" si="97">LN(H101)</f>
        <v>7.5919676628594894</v>
      </c>
      <c r="J101" s="28">
        <f t="shared" si="57"/>
        <v>0.41419258687741323</v>
      </c>
      <c r="K101" s="28">
        <f t="shared" si="58"/>
        <v>0.40806625193526402</v>
      </c>
      <c r="L101" s="28"/>
      <c r="M101" s="28"/>
    </row>
    <row r="102" spans="1:15">
      <c r="A102">
        <v>0</v>
      </c>
      <c r="B102" t="s">
        <v>25</v>
      </c>
      <c r="C102" t="s">
        <v>58</v>
      </c>
      <c r="D102" s="30">
        <v>923.49199999999996</v>
      </c>
      <c r="E102" s="28">
        <f t="shared" ref="E102" si="98">LN(D102)</f>
        <v>6.828162136905509</v>
      </c>
      <c r="F102" s="30">
        <v>1494.37</v>
      </c>
      <c r="G102" s="28">
        <f t="shared" ref="G102" si="99">LN(F102)</f>
        <v>7.309459992326607</v>
      </c>
      <c r="H102" s="30">
        <v>1965.82</v>
      </c>
      <c r="I102" s="28">
        <f t="shared" ref="I102" si="100">LN(H102)</f>
        <v>7.5836647400557462</v>
      </c>
      <c r="J102" s="28">
        <f t="shared" si="57"/>
        <v>0.48129785542109804</v>
      </c>
      <c r="K102" s="28">
        <f t="shared" si="58"/>
        <v>0.3777513015751186</v>
      </c>
      <c r="L102" s="28">
        <f>AVERAGE(J102:J104)</f>
        <v>0.53772250897651797</v>
      </c>
      <c r="M102" s="27">
        <f>STDEV(J102:J104)</f>
        <v>0.11544969573456768</v>
      </c>
      <c r="N102" s="28">
        <f>AVERAGE(K102:K104)</f>
        <v>0.47258729056185311</v>
      </c>
      <c r="O102" s="27">
        <f>STDEV(K102:K104)</f>
        <v>0.10655573152452684</v>
      </c>
    </row>
    <row r="103" spans="1:15">
      <c r="A103">
        <v>0</v>
      </c>
      <c r="B103" t="s">
        <v>25</v>
      </c>
      <c r="C103" t="s">
        <v>59</v>
      </c>
      <c r="D103" s="30">
        <v>706.74800000000005</v>
      </c>
      <c r="E103" s="28">
        <f t="shared" ref="E103" si="101">LN(D103)</f>
        <v>6.5606741667147261</v>
      </c>
      <c r="F103" s="30">
        <v>1381.89</v>
      </c>
      <c r="G103" s="28">
        <f t="shared" ref="G103" si="102">LN(F103)</f>
        <v>7.2312074063696228</v>
      </c>
      <c r="H103" s="30">
        <v>2290.35</v>
      </c>
      <c r="I103" s="28">
        <f t="shared" ref="I103" si="103">LN(H103)</f>
        <v>7.7364599232976303</v>
      </c>
      <c r="J103" s="28">
        <f t="shared" si="57"/>
        <v>0.67053323965489664</v>
      </c>
      <c r="K103" s="28">
        <f t="shared" si="58"/>
        <v>0.58789287829145209</v>
      </c>
      <c r="L103" s="28"/>
      <c r="M103" s="28"/>
    </row>
    <row r="104" spans="1:15">
      <c r="A104">
        <v>0</v>
      </c>
      <c r="B104" t="s">
        <v>25</v>
      </c>
      <c r="C104" t="s">
        <v>60</v>
      </c>
      <c r="D104" s="30">
        <v>932.90700000000004</v>
      </c>
      <c r="E104" s="28">
        <f t="shared" ref="E104" si="104">LN(D104)</f>
        <v>6.8383055174225245</v>
      </c>
      <c r="F104" s="30">
        <v>1479.77</v>
      </c>
      <c r="G104" s="28">
        <f t="shared" ref="G104" si="105">LN(F104)</f>
        <v>7.2996419492760838</v>
      </c>
      <c r="H104" s="30">
        <v>2304.3200000000002</v>
      </c>
      <c r="I104" s="28">
        <f t="shared" ref="I104" si="106">LN(H104)</f>
        <v>7.7425409010605017</v>
      </c>
      <c r="J104" s="28">
        <f t="shared" si="57"/>
        <v>0.46133643185355933</v>
      </c>
      <c r="K104" s="28">
        <f t="shared" si="58"/>
        <v>0.45211769181898864</v>
      </c>
      <c r="L104" s="28"/>
      <c r="M104" s="28"/>
    </row>
    <row r="105" spans="1:15">
      <c r="A105">
        <v>2</v>
      </c>
      <c r="B105" t="s">
        <v>25</v>
      </c>
      <c r="C105" t="s">
        <v>61</v>
      </c>
      <c r="D105" s="30">
        <v>1017.72</v>
      </c>
      <c r="E105" s="28">
        <f t="shared" ref="E105" si="107">LN(D105)</f>
        <v>6.9253201101616089</v>
      </c>
      <c r="F105" s="30">
        <v>1481.77</v>
      </c>
      <c r="G105" s="28">
        <f t="shared" ref="G105" si="108">LN(F105)</f>
        <v>7.3009925981304251</v>
      </c>
      <c r="H105" s="30">
        <v>2677.15</v>
      </c>
      <c r="I105" s="28">
        <f t="shared" ref="I105" si="109">LN(H105)</f>
        <v>7.8925080748231879</v>
      </c>
      <c r="J105" s="28">
        <f t="shared" si="57"/>
        <v>0.37567248796881625</v>
      </c>
      <c r="K105" s="28">
        <f t="shared" si="58"/>
        <v>0.48359398233078954</v>
      </c>
      <c r="L105" s="28">
        <f>AVERAGE(J105:J107)</f>
        <v>0.35149623457465512</v>
      </c>
      <c r="M105" s="27">
        <f>STDEV(J105:J107)</f>
        <v>0.10407098171794657</v>
      </c>
      <c r="N105" s="28">
        <f>AVERAGE(K105:K107)</f>
        <v>0.47036647140993876</v>
      </c>
      <c r="O105" s="27">
        <f>STDEV(K105:K107)</f>
        <v>5.2700782025330357E-2</v>
      </c>
    </row>
    <row r="106" spans="1:15">
      <c r="A106">
        <v>2</v>
      </c>
      <c r="B106" t="s">
        <v>25</v>
      </c>
      <c r="C106" t="s">
        <v>62</v>
      </c>
      <c r="D106" s="30">
        <v>1046</v>
      </c>
      <c r="E106" s="28">
        <f t="shared" ref="E106" si="110">LN(D106)</f>
        <v>6.9527286446248686</v>
      </c>
      <c r="F106" s="30">
        <v>1326.36</v>
      </c>
      <c r="G106" s="28">
        <f t="shared" ref="G106" si="111">LN(F106)</f>
        <v>7.1901936271108644</v>
      </c>
      <c r="H106" s="30">
        <v>2385.9499999999998</v>
      </c>
      <c r="I106" s="28">
        <f t="shared" ref="I106" si="112">LN(H106)</f>
        <v>7.7773526468641077</v>
      </c>
      <c r="J106" s="28">
        <f t="shared" si="57"/>
        <v>0.23746498248599579</v>
      </c>
      <c r="K106" s="28">
        <f t="shared" si="58"/>
        <v>0.41231200111961952</v>
      </c>
      <c r="L106" s="28"/>
      <c r="M106" s="28"/>
    </row>
    <row r="107" spans="1:15">
      <c r="A107">
        <v>2</v>
      </c>
      <c r="B107" t="s">
        <v>25</v>
      </c>
      <c r="C107" t="s">
        <v>63</v>
      </c>
      <c r="D107" s="30">
        <v>923.49099999999999</v>
      </c>
      <c r="E107" s="28">
        <f t="shared" ref="E107" si="113">LN(D107)</f>
        <v>6.8281610540585094</v>
      </c>
      <c r="F107" s="30">
        <v>1435.85</v>
      </c>
      <c r="G107" s="28">
        <f t="shared" ref="G107" si="114">LN(F107)</f>
        <v>7.2695122873276627</v>
      </c>
      <c r="H107" s="30">
        <v>2587.7600000000002</v>
      </c>
      <c r="I107" s="28">
        <f t="shared" ref="I107" si="115">LN(H107)</f>
        <v>7.8585479156173239</v>
      </c>
      <c r="J107" s="28">
        <f t="shared" si="57"/>
        <v>0.44135123326915338</v>
      </c>
      <c r="K107" s="28">
        <f t="shared" si="58"/>
        <v>0.51519343077940727</v>
      </c>
      <c r="L107" s="28"/>
      <c r="M107" s="28"/>
    </row>
    <row r="108" spans="1:15">
      <c r="A108">
        <v>0.5</v>
      </c>
      <c r="B108" t="s">
        <v>25</v>
      </c>
      <c r="C108" t="s">
        <v>64</v>
      </c>
      <c r="D108" s="30">
        <v>848.101</v>
      </c>
      <c r="E108" s="28">
        <f t="shared" ref="E108" si="116">LN(D108)</f>
        <v>6.7429997324731969</v>
      </c>
      <c r="F108" s="30">
        <v>1361.37</v>
      </c>
      <c r="G108" s="28">
        <f t="shared" ref="G108" si="117">LN(F108)</f>
        <v>7.2162468246317832</v>
      </c>
      <c r="H108" s="30">
        <v>2591.2399999999998</v>
      </c>
      <c r="I108" s="28">
        <f t="shared" ref="I108" si="118">LN(H108)</f>
        <v>7.8598918046012018</v>
      </c>
      <c r="J108" s="28">
        <f t="shared" si="57"/>
        <v>0.47324709215858629</v>
      </c>
      <c r="K108" s="28">
        <f t="shared" si="58"/>
        <v>0.55844603606400245</v>
      </c>
      <c r="L108" s="28">
        <f>AVERAGE(J108:J110)</f>
        <v>0.46023758773957396</v>
      </c>
      <c r="M108" s="27">
        <f>STDEV(J108:J110)</f>
        <v>7.2121179133884106E-2</v>
      </c>
      <c r="N108" s="28">
        <f>AVERAGE(K108:K110)</f>
        <v>0.5575253836967492</v>
      </c>
      <c r="O108" s="27">
        <f>STDEV(K108:K110)</f>
        <v>9.2447317824296566E-3</v>
      </c>
    </row>
    <row r="109" spans="1:15">
      <c r="A109">
        <v>0.5</v>
      </c>
      <c r="B109" t="s">
        <v>25</v>
      </c>
      <c r="C109" t="s">
        <v>65</v>
      </c>
      <c r="D109" s="30">
        <v>904.64099999999996</v>
      </c>
      <c r="E109" s="28">
        <f t="shared" ref="E109" si="119">LN(D109)</f>
        <v>6.8075381799167118</v>
      </c>
      <c r="F109" s="30">
        <v>1326.15</v>
      </c>
      <c r="G109" s="28">
        <f t="shared" ref="G109" si="120">LN(F109)</f>
        <v>7.1900352865199233</v>
      </c>
      <c r="H109" s="30">
        <v>2807.61</v>
      </c>
      <c r="I109" s="28">
        <f t="shared" ref="I109" si="121">LN(H109)</f>
        <v>7.940088866610858</v>
      </c>
      <c r="J109" s="28">
        <f t="shared" si="57"/>
        <v>0.38249710660321146</v>
      </c>
      <c r="K109" s="28">
        <f t="shared" si="58"/>
        <v>0.56627534334707308</v>
      </c>
      <c r="L109" s="28"/>
      <c r="M109" s="28"/>
    </row>
    <row r="110" spans="1:15">
      <c r="A110">
        <v>0.5</v>
      </c>
      <c r="B110" t="s">
        <v>25</v>
      </c>
      <c r="C110" t="s">
        <v>66</v>
      </c>
      <c r="D110" s="30">
        <v>810.40899999999999</v>
      </c>
      <c r="E110" s="28">
        <f t="shared" ref="E110" si="122">LN(D110)</f>
        <v>6.6975390584996575</v>
      </c>
      <c r="F110" s="30">
        <v>1369.92</v>
      </c>
      <c r="G110" s="28">
        <f t="shared" ref="G110" si="123">LN(F110)</f>
        <v>7.2225076229565817</v>
      </c>
      <c r="H110" s="30">
        <v>2424.1799999999998</v>
      </c>
      <c r="I110" s="28">
        <f t="shared" ref="I110" si="124">LN(H110)</f>
        <v>7.7932486018580018</v>
      </c>
      <c r="J110" s="28">
        <f t="shared" si="57"/>
        <v>0.52496856445692419</v>
      </c>
      <c r="K110" s="28">
        <f t="shared" si="58"/>
        <v>0.54785477167917218</v>
      </c>
      <c r="L110" s="28"/>
      <c r="M110" s="2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55"/>
  <sheetViews>
    <sheetView workbookViewId="0">
      <selection activeCell="F12" sqref="F12"/>
    </sheetView>
  </sheetViews>
  <sheetFormatPr baseColWidth="10" defaultRowHeight="15" x14ac:dyDescent="0"/>
  <sheetData>
    <row r="7" spans="1:3">
      <c r="C7" t="s">
        <v>100</v>
      </c>
    </row>
    <row r="8" spans="1:3">
      <c r="A8">
        <v>0</v>
      </c>
      <c r="B8" t="s">
        <v>94</v>
      </c>
      <c r="C8">
        <v>0.54420000000000002</v>
      </c>
    </row>
    <row r="9" spans="1:3">
      <c r="A9">
        <v>0</v>
      </c>
      <c r="B9" t="s">
        <v>94</v>
      </c>
      <c r="C9">
        <v>0.55030000000000001</v>
      </c>
    </row>
    <row r="10" spans="1:3">
      <c r="A10">
        <v>0</v>
      </c>
      <c r="B10" t="s">
        <v>94</v>
      </c>
      <c r="C10">
        <v>0.51229999999999998</v>
      </c>
    </row>
    <row r="11" spans="1:3">
      <c r="A11">
        <v>0.05</v>
      </c>
      <c r="B11" t="s">
        <v>94</v>
      </c>
      <c r="C11">
        <v>0.53720000000000001</v>
      </c>
    </row>
    <row r="12" spans="1:3">
      <c r="A12">
        <v>0.05</v>
      </c>
      <c r="B12" t="s">
        <v>94</v>
      </c>
      <c r="C12">
        <v>0.52669999999999995</v>
      </c>
    </row>
    <row r="13" spans="1:3">
      <c r="A13">
        <v>0.05</v>
      </c>
      <c r="B13" t="s">
        <v>94</v>
      </c>
      <c r="C13">
        <v>0.52380000000000004</v>
      </c>
    </row>
    <row r="14" spans="1:3">
      <c r="A14">
        <v>7.4999999999999997E-2</v>
      </c>
      <c r="B14" t="s">
        <v>94</v>
      </c>
      <c r="C14">
        <v>0.52810000000000001</v>
      </c>
    </row>
    <row r="15" spans="1:3">
      <c r="A15">
        <v>7.4999999999999997E-2</v>
      </c>
      <c r="B15" t="s">
        <v>94</v>
      </c>
      <c r="C15">
        <v>0.49380000000000002</v>
      </c>
    </row>
    <row r="16" spans="1:3">
      <c r="A16">
        <v>7.4999999999999997E-2</v>
      </c>
      <c r="B16" t="s">
        <v>94</v>
      </c>
      <c r="C16">
        <v>0.52690000000000003</v>
      </c>
    </row>
    <row r="17" spans="1:3">
      <c r="A17">
        <v>0.1</v>
      </c>
      <c r="B17" t="s">
        <v>94</v>
      </c>
      <c r="C17">
        <v>0.52380000000000004</v>
      </c>
    </row>
    <row r="18" spans="1:3">
      <c r="A18">
        <v>0.1</v>
      </c>
      <c r="B18" t="s">
        <v>94</v>
      </c>
      <c r="C18">
        <v>0.53510000000000002</v>
      </c>
    </row>
    <row r="19" spans="1:3">
      <c r="A19">
        <v>0.1</v>
      </c>
      <c r="B19" t="s">
        <v>94</v>
      </c>
      <c r="C19">
        <v>0.54730000000000001</v>
      </c>
    </row>
    <row r="20" spans="1:3">
      <c r="A20">
        <v>0.15</v>
      </c>
      <c r="B20" t="s">
        <v>94</v>
      </c>
      <c r="C20">
        <v>0.53449999999999998</v>
      </c>
    </row>
    <row r="21" spans="1:3">
      <c r="A21">
        <v>0.15</v>
      </c>
      <c r="B21" t="s">
        <v>94</v>
      </c>
      <c r="C21">
        <v>0.54349999999999998</v>
      </c>
    </row>
    <row r="22" spans="1:3">
      <c r="A22">
        <v>0.15</v>
      </c>
      <c r="B22" t="s">
        <v>94</v>
      </c>
      <c r="C22">
        <v>0.5202</v>
      </c>
    </row>
    <row r="23" spans="1:3">
      <c r="A23">
        <v>0</v>
      </c>
      <c r="B23" t="s">
        <v>94</v>
      </c>
      <c r="C23">
        <v>0.51339999999999997</v>
      </c>
    </row>
    <row r="24" spans="1:3">
      <c r="A24">
        <v>0</v>
      </c>
      <c r="B24" t="s">
        <v>94</v>
      </c>
      <c r="C24">
        <v>0.51919999999999999</v>
      </c>
    </row>
    <row r="25" spans="1:3">
      <c r="A25">
        <v>0</v>
      </c>
      <c r="B25" t="s">
        <v>94</v>
      </c>
      <c r="C25">
        <v>0.50219999999999998</v>
      </c>
    </row>
    <row r="26" spans="1:3">
      <c r="A26">
        <v>0.2</v>
      </c>
      <c r="B26" t="s">
        <v>94</v>
      </c>
      <c r="C26">
        <v>0.49619999999999997</v>
      </c>
    </row>
    <row r="27" spans="1:3">
      <c r="A27">
        <v>0.2</v>
      </c>
      <c r="B27" t="s">
        <v>94</v>
      </c>
      <c r="C27">
        <v>0.51739999999999997</v>
      </c>
    </row>
    <row r="28" spans="1:3">
      <c r="A28">
        <v>0.2</v>
      </c>
      <c r="B28" t="s">
        <v>94</v>
      </c>
      <c r="C28">
        <v>0.52470000000000006</v>
      </c>
    </row>
    <row r="29" spans="1:3">
      <c r="A29">
        <v>0.5</v>
      </c>
      <c r="B29" t="s">
        <v>94</v>
      </c>
      <c r="C29">
        <v>0.50770000000000004</v>
      </c>
    </row>
    <row r="30" spans="1:3">
      <c r="A30">
        <v>0.5</v>
      </c>
      <c r="B30" t="s">
        <v>94</v>
      </c>
      <c r="C30">
        <v>0.505</v>
      </c>
    </row>
    <row r="31" spans="1:3">
      <c r="A31">
        <v>0.5</v>
      </c>
      <c r="B31" t="s">
        <v>94</v>
      </c>
      <c r="C31">
        <v>0.50539999999999996</v>
      </c>
    </row>
    <row r="32" spans="1:3">
      <c r="A32">
        <v>0</v>
      </c>
      <c r="B32" t="s">
        <v>25</v>
      </c>
      <c r="C32">
        <v>0.55249999999999999</v>
      </c>
    </row>
    <row r="33" spans="1:3">
      <c r="A33">
        <v>0</v>
      </c>
      <c r="B33" t="s">
        <v>25</v>
      </c>
      <c r="C33">
        <v>0.5776</v>
      </c>
    </row>
    <row r="34" spans="1:3">
      <c r="A34">
        <v>0</v>
      </c>
      <c r="B34" t="s">
        <v>25</v>
      </c>
      <c r="C34">
        <v>0.55689999999999995</v>
      </c>
    </row>
    <row r="35" spans="1:3">
      <c r="A35">
        <v>0.05</v>
      </c>
      <c r="B35" t="s">
        <v>25</v>
      </c>
      <c r="C35">
        <v>0.53259999999999996</v>
      </c>
    </row>
    <row r="36" spans="1:3">
      <c r="A36">
        <v>0.05</v>
      </c>
      <c r="B36" t="s">
        <v>25</v>
      </c>
      <c r="C36">
        <v>0.54349999999999998</v>
      </c>
    </row>
    <row r="37" spans="1:3">
      <c r="A37">
        <v>0.05</v>
      </c>
      <c r="B37" t="s">
        <v>25</v>
      </c>
      <c r="C37">
        <v>0.52659999999999996</v>
      </c>
    </row>
    <row r="38" spans="1:3">
      <c r="A38">
        <v>7.4999999999999997E-2</v>
      </c>
      <c r="B38" t="s">
        <v>25</v>
      </c>
      <c r="C38">
        <v>0.56079999999999997</v>
      </c>
    </row>
    <row r="39" spans="1:3">
      <c r="A39">
        <v>7.4999999999999997E-2</v>
      </c>
      <c r="B39" t="s">
        <v>25</v>
      </c>
      <c r="C39">
        <v>0.48349999999999999</v>
      </c>
    </row>
    <row r="40" spans="1:3">
      <c r="A40">
        <v>7.4999999999999997E-2</v>
      </c>
      <c r="B40" t="s">
        <v>25</v>
      </c>
      <c r="C40">
        <v>0.4738</v>
      </c>
    </row>
    <row r="41" spans="1:3">
      <c r="A41">
        <v>0.1</v>
      </c>
      <c r="B41" t="s">
        <v>25</v>
      </c>
      <c r="C41">
        <v>0.49580000000000002</v>
      </c>
    </row>
    <row r="42" spans="1:3">
      <c r="A42">
        <v>0.1</v>
      </c>
      <c r="B42" t="s">
        <v>25</v>
      </c>
      <c r="C42">
        <v>0.49830000000000002</v>
      </c>
    </row>
    <row r="43" spans="1:3">
      <c r="A43">
        <v>0.1</v>
      </c>
      <c r="B43" t="s">
        <v>25</v>
      </c>
      <c r="C43">
        <v>0.54249999999999998</v>
      </c>
    </row>
    <row r="44" spans="1:3">
      <c r="A44">
        <v>0.15</v>
      </c>
      <c r="B44" t="s">
        <v>25</v>
      </c>
      <c r="C44">
        <v>0.51729999999999998</v>
      </c>
    </row>
    <row r="45" spans="1:3">
      <c r="A45">
        <v>0.15</v>
      </c>
      <c r="B45" t="s">
        <v>25</v>
      </c>
      <c r="C45">
        <v>0.56030000000000002</v>
      </c>
    </row>
    <row r="46" spans="1:3">
      <c r="A46">
        <v>0.15</v>
      </c>
      <c r="B46" t="s">
        <v>25</v>
      </c>
      <c r="C46">
        <v>0.54569999999999996</v>
      </c>
    </row>
    <row r="47" spans="1:3">
      <c r="A47">
        <v>0</v>
      </c>
      <c r="B47" t="s">
        <v>25</v>
      </c>
      <c r="C47">
        <v>0.55030000000000001</v>
      </c>
    </row>
    <row r="48" spans="1:3">
      <c r="A48">
        <v>0</v>
      </c>
      <c r="B48" t="s">
        <v>25</v>
      </c>
      <c r="C48">
        <v>0.49070000000000003</v>
      </c>
    </row>
    <row r="49" spans="1:3">
      <c r="A49">
        <v>0</v>
      </c>
      <c r="B49" t="s">
        <v>25</v>
      </c>
      <c r="C49">
        <v>0.52529999999999999</v>
      </c>
    </row>
    <row r="50" spans="1:3">
      <c r="A50">
        <v>2</v>
      </c>
      <c r="B50" t="s">
        <v>25</v>
      </c>
      <c r="C50">
        <v>0.52370000000000005</v>
      </c>
    </row>
    <row r="51" spans="1:3">
      <c r="A51">
        <v>2</v>
      </c>
      <c r="B51" t="s">
        <v>25</v>
      </c>
      <c r="C51">
        <v>0.53269999999999995</v>
      </c>
    </row>
    <row r="52" spans="1:3">
      <c r="A52">
        <v>2</v>
      </c>
      <c r="B52" t="s">
        <v>25</v>
      </c>
      <c r="C52">
        <v>0.55230000000000001</v>
      </c>
    </row>
    <row r="53" spans="1:3">
      <c r="A53">
        <v>0.5</v>
      </c>
      <c r="B53" t="s">
        <v>25</v>
      </c>
      <c r="C53">
        <v>0.55020000000000002</v>
      </c>
    </row>
    <row r="54" spans="1:3">
      <c r="A54">
        <v>0.5</v>
      </c>
      <c r="B54" t="s">
        <v>25</v>
      </c>
      <c r="C54">
        <v>0.48680000000000001</v>
      </c>
    </row>
    <row r="55" spans="1:3">
      <c r="A55">
        <v>0.5</v>
      </c>
      <c r="B55" t="s">
        <v>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</vt:lpstr>
      <vt:lpstr>fire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dcterms:created xsi:type="dcterms:W3CDTF">2014-04-28T15:02:16Z</dcterms:created>
  <dcterms:modified xsi:type="dcterms:W3CDTF">2015-03-30T15:01:26Z</dcterms:modified>
</cp:coreProperties>
</file>