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3400" yWindow="1340" windowWidth="25600" windowHeight="16060" tabRatio="500"/>
  </bookViews>
  <sheets>
    <sheet name="Sheet1" sheetId="1" r:id="rId1"/>
    <sheet name="Fire" sheetId="3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9" i="1" l="1"/>
  <c r="E79" i="1"/>
  <c r="H79" i="1"/>
  <c r="G80" i="1"/>
  <c r="E80" i="1"/>
  <c r="H80" i="1"/>
  <c r="G81" i="1"/>
  <c r="E81" i="1"/>
  <c r="H81" i="1"/>
  <c r="G82" i="1"/>
  <c r="E82" i="1"/>
  <c r="H82" i="1"/>
  <c r="G83" i="1"/>
  <c r="E83" i="1"/>
  <c r="H83" i="1"/>
  <c r="G84" i="1"/>
  <c r="E84" i="1"/>
  <c r="H84" i="1"/>
  <c r="G85" i="1"/>
  <c r="E85" i="1"/>
  <c r="H85" i="1"/>
  <c r="G86" i="1"/>
  <c r="E86" i="1"/>
  <c r="H86" i="1"/>
  <c r="G87" i="1"/>
  <c r="E87" i="1"/>
  <c r="H87" i="1"/>
  <c r="G88" i="1"/>
  <c r="E88" i="1"/>
  <c r="H88" i="1"/>
  <c r="G89" i="1"/>
  <c r="E89" i="1"/>
  <c r="H89" i="1"/>
  <c r="G90" i="1"/>
  <c r="E90" i="1"/>
  <c r="H90" i="1"/>
  <c r="G91" i="1"/>
  <c r="E91" i="1"/>
  <c r="H91" i="1"/>
  <c r="G92" i="1"/>
  <c r="E92" i="1"/>
  <c r="H92" i="1"/>
  <c r="G93" i="1"/>
  <c r="E93" i="1"/>
  <c r="H93" i="1"/>
  <c r="G94" i="1"/>
  <c r="E94" i="1"/>
  <c r="H94" i="1"/>
  <c r="G95" i="1"/>
  <c r="E95" i="1"/>
  <c r="H95" i="1"/>
  <c r="G96" i="1"/>
  <c r="E96" i="1"/>
  <c r="H96" i="1"/>
  <c r="G97" i="1"/>
  <c r="E97" i="1"/>
  <c r="H97" i="1"/>
  <c r="G98" i="1"/>
  <c r="E98" i="1"/>
  <c r="H98" i="1"/>
  <c r="G78" i="1"/>
  <c r="E78" i="1"/>
  <c r="H78" i="1"/>
  <c r="G74" i="1"/>
  <c r="E74" i="1"/>
  <c r="H74" i="1"/>
  <c r="G34" i="1"/>
  <c r="E34" i="1"/>
  <c r="H34" i="1"/>
  <c r="G35" i="1"/>
  <c r="E35" i="1"/>
  <c r="H35" i="1"/>
  <c r="G36" i="1"/>
  <c r="E36" i="1"/>
  <c r="H36" i="1"/>
  <c r="G37" i="1"/>
  <c r="E37" i="1"/>
  <c r="H37" i="1"/>
  <c r="G38" i="1"/>
  <c r="E38" i="1"/>
  <c r="H38" i="1"/>
  <c r="G39" i="1"/>
  <c r="E39" i="1"/>
  <c r="H39" i="1"/>
  <c r="G40" i="1"/>
  <c r="E40" i="1"/>
  <c r="H40" i="1"/>
  <c r="G41" i="1"/>
  <c r="E41" i="1"/>
  <c r="H41" i="1"/>
  <c r="G42" i="1"/>
  <c r="E42" i="1"/>
  <c r="H42" i="1"/>
  <c r="G43" i="1"/>
  <c r="E43" i="1"/>
  <c r="H43" i="1"/>
  <c r="G44" i="1"/>
  <c r="E44" i="1"/>
  <c r="H44" i="1"/>
  <c r="G45" i="1"/>
  <c r="E45" i="1"/>
  <c r="H45" i="1"/>
  <c r="G46" i="1"/>
  <c r="E46" i="1"/>
  <c r="H46" i="1"/>
  <c r="G47" i="1"/>
  <c r="E47" i="1"/>
  <c r="H47" i="1"/>
  <c r="G48" i="1"/>
  <c r="E48" i="1"/>
  <c r="H48" i="1"/>
  <c r="G49" i="1"/>
  <c r="E49" i="1"/>
  <c r="H49" i="1"/>
  <c r="G50" i="1"/>
  <c r="E50" i="1"/>
  <c r="H50" i="1"/>
  <c r="G51" i="1"/>
  <c r="E51" i="1"/>
  <c r="H51" i="1"/>
  <c r="G52" i="1"/>
  <c r="E52" i="1"/>
  <c r="H52" i="1"/>
  <c r="G53" i="1"/>
  <c r="E53" i="1"/>
  <c r="H53" i="1"/>
  <c r="G54" i="1"/>
  <c r="E54" i="1"/>
  <c r="H54" i="1"/>
  <c r="G55" i="1"/>
  <c r="E55" i="1"/>
  <c r="H55" i="1"/>
  <c r="G56" i="1"/>
  <c r="E56" i="1"/>
  <c r="H56" i="1"/>
  <c r="G57" i="1"/>
  <c r="E57" i="1"/>
  <c r="H57" i="1"/>
  <c r="G58" i="1"/>
  <c r="E58" i="1"/>
  <c r="H58" i="1"/>
  <c r="G59" i="1"/>
  <c r="E59" i="1"/>
  <c r="H59" i="1"/>
  <c r="G60" i="1"/>
  <c r="E60" i="1"/>
  <c r="H60" i="1"/>
  <c r="G61" i="1"/>
  <c r="E61" i="1"/>
  <c r="H61" i="1"/>
  <c r="G62" i="1"/>
  <c r="E62" i="1"/>
  <c r="H62" i="1"/>
  <c r="G63" i="1"/>
  <c r="E63" i="1"/>
  <c r="H63" i="1"/>
  <c r="G64" i="1"/>
  <c r="E64" i="1"/>
  <c r="H64" i="1"/>
  <c r="G65" i="1"/>
  <c r="E65" i="1"/>
  <c r="H65" i="1"/>
  <c r="G66" i="1"/>
  <c r="E66" i="1"/>
  <c r="H66" i="1"/>
  <c r="G67" i="1"/>
  <c r="E67" i="1"/>
  <c r="H67" i="1"/>
  <c r="G68" i="1"/>
  <c r="E68" i="1"/>
  <c r="H68" i="1"/>
  <c r="G69" i="1"/>
  <c r="E69" i="1"/>
  <c r="H69" i="1"/>
  <c r="G70" i="1"/>
  <c r="E70" i="1"/>
  <c r="H70" i="1"/>
  <c r="G71" i="1"/>
  <c r="E71" i="1"/>
  <c r="H71" i="1"/>
  <c r="G72" i="1"/>
  <c r="E72" i="1"/>
  <c r="H72" i="1"/>
  <c r="G73" i="1"/>
  <c r="E73" i="1"/>
  <c r="H73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G33" i="1"/>
  <c r="E33" i="1"/>
  <c r="H33" i="1"/>
  <c r="K54" i="1"/>
  <c r="I54" i="1"/>
  <c r="J72" i="1"/>
  <c r="I72" i="1"/>
  <c r="J69" i="1"/>
  <c r="I69" i="1"/>
  <c r="J66" i="1"/>
  <c r="I66" i="1"/>
  <c r="J63" i="1"/>
  <c r="I63" i="1"/>
  <c r="J60" i="1"/>
  <c r="I60" i="1"/>
  <c r="J57" i="1"/>
  <c r="I57" i="1"/>
  <c r="J54" i="1"/>
  <c r="I81" i="1"/>
  <c r="J96" i="1"/>
  <c r="I96" i="1"/>
  <c r="J93" i="1"/>
  <c r="I93" i="1"/>
  <c r="J90" i="1"/>
  <c r="I90" i="1"/>
  <c r="J87" i="1"/>
  <c r="I87" i="1"/>
  <c r="J84" i="1"/>
  <c r="I84" i="1"/>
  <c r="J81" i="1"/>
  <c r="J78" i="1"/>
  <c r="I78" i="1"/>
  <c r="M72" i="1"/>
  <c r="L72" i="1"/>
  <c r="M69" i="1"/>
  <c r="L69" i="1"/>
  <c r="M66" i="1"/>
  <c r="L66" i="1"/>
  <c r="M63" i="1"/>
  <c r="L63" i="1"/>
  <c r="M60" i="1"/>
  <c r="L60" i="1"/>
  <c r="M57" i="1"/>
  <c r="L57" i="1"/>
  <c r="M54" i="1"/>
  <c r="L54" i="1"/>
  <c r="B12" i="1"/>
  <c r="C12" i="1"/>
</calcChain>
</file>

<file path=xl/sharedStrings.xml><?xml version="1.0" encoding="utf-8"?>
<sst xmlns="http://schemas.openxmlformats.org/spreadsheetml/2006/main" count="316" uniqueCount="90">
  <si>
    <t>Pt</t>
  </si>
  <si>
    <t>Use DD stock</t>
  </si>
  <si>
    <t>B</t>
  </si>
  <si>
    <t>C</t>
  </si>
  <si>
    <t>D</t>
  </si>
  <si>
    <t>NA</t>
  </si>
  <si>
    <t>Prey:predator ratio: 10</t>
  </si>
  <si>
    <t>n = 3</t>
  </si>
  <si>
    <t>treatments</t>
  </si>
  <si>
    <t>treat</t>
  </si>
  <si>
    <t>pred</t>
  </si>
  <si>
    <t>prey</t>
  </si>
  <si>
    <t>n</t>
  </si>
  <si>
    <t>none</t>
  </si>
  <si>
    <t>Oxy</t>
  </si>
  <si>
    <t>Oxy + Pt</t>
  </si>
  <si>
    <t>untreated</t>
  </si>
  <si>
    <t>Pt only</t>
  </si>
  <si>
    <t>cell stock</t>
  </si>
  <si>
    <t>First: Make Oxy-pt and Pt-only stocks (but add Pt to Oxy immediately before you begin filling plates)</t>
  </si>
  <si>
    <t>Oxy stock</t>
  </si>
  <si>
    <t>cells/ml</t>
  </si>
  <si>
    <t xml:space="preserve">Pt stock </t>
  </si>
  <si>
    <t>Oxy vol for Stock-1</t>
  </si>
  <si>
    <t>Pt vol for Stocks 1&amp;2</t>
  </si>
  <si>
    <t xml:space="preserve">Stock vol  </t>
  </si>
  <si>
    <r>
      <rPr>
        <b/>
        <sz val="12"/>
        <color theme="1"/>
        <rFont val="Calibri"/>
        <family val="2"/>
        <scheme val="minor"/>
      </rPr>
      <t>Stock 1:</t>
    </r>
    <r>
      <rPr>
        <sz val="12"/>
        <color theme="1"/>
        <rFont val="Calibri"/>
        <family val="2"/>
        <scheme val="minor"/>
      </rPr>
      <t xml:space="preserve"> 50 ml of Oxy at 1000 cells/ml and Pt at 10,000 cells/ml</t>
    </r>
  </si>
  <si>
    <r>
      <rPr>
        <b/>
        <sz val="12"/>
        <color theme="1"/>
        <rFont val="Calibri"/>
        <family val="2"/>
        <scheme val="minor"/>
      </rPr>
      <t>Stock 2</t>
    </r>
    <r>
      <rPr>
        <sz val="12"/>
        <color theme="1"/>
        <rFont val="Calibri"/>
        <family val="2"/>
        <scheme val="minor"/>
      </rPr>
      <t>: 50 ml of Pt at 10,000 cells/ml in FSW</t>
    </r>
  </si>
  <si>
    <t>DD (ul)</t>
  </si>
  <si>
    <t xml:space="preserve">DD Stock  </t>
  </si>
  <si>
    <t>plate</t>
  </si>
  <si>
    <t>T0 Oxy (cells/ml)</t>
  </si>
  <si>
    <t>T0 Pt (cells/ml)</t>
  </si>
  <si>
    <t>T1 Oxy (cells/ml)</t>
  </si>
  <si>
    <t>T1 Pt (cells/ml)</t>
  </si>
  <si>
    <t>Fv/Fm @ T1</t>
  </si>
  <si>
    <t>sample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</si>
  <si>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</si>
  <si>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</si>
  <si>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</si>
  <si>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</si>
  <si>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</si>
  <si>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</si>
  <si>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</si>
  <si>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</si>
  <si>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</si>
  <si>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</si>
  <si>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</si>
  <si>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</si>
  <si>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</si>
  <si>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</si>
  <si>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</si>
  <si>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6a</t>
  </si>
  <si>
    <t>6b</t>
  </si>
  <si>
    <t>6c</t>
  </si>
  <si>
    <t>7a</t>
  </si>
  <si>
    <t>7b</t>
  </si>
  <si>
    <t>7c</t>
  </si>
  <si>
    <t>8a</t>
  </si>
  <si>
    <t>8b</t>
  </si>
  <si>
    <t>8c</t>
  </si>
  <si>
    <t>9a</t>
  </si>
  <si>
    <t>9b</t>
  </si>
  <si>
    <t>9c</t>
  </si>
  <si>
    <t>10a</t>
  </si>
  <si>
    <t>10b</t>
  </si>
  <si>
    <t>10c</t>
  </si>
  <si>
    <t>11a</t>
  </si>
  <si>
    <t>11b</t>
  </si>
  <si>
    <t>11c</t>
  </si>
  <si>
    <t>12a</t>
  </si>
  <si>
    <t>12b</t>
  </si>
  <si>
    <t>12c</t>
  </si>
  <si>
    <t>13a</t>
  </si>
  <si>
    <t>13b</t>
  </si>
  <si>
    <t>13c</t>
  </si>
  <si>
    <t>14a</t>
  </si>
  <si>
    <t>14b</t>
  </si>
  <si>
    <t>14c</t>
  </si>
  <si>
    <t>Oxy @ 1375 cells/ml. Last fed on 4/6/14</t>
  </si>
  <si>
    <t>Pt @ 798232 cells/ml. Last split on 4/4/14</t>
  </si>
  <si>
    <t>Pt Fv/Fm @ T0 .4485</t>
  </si>
  <si>
    <t>Experiment started 3:00 4/10/14</t>
  </si>
  <si>
    <t>?</t>
  </si>
  <si>
    <t>CON</t>
  </si>
  <si>
    <t xml:space="preserve">Plan: Treat diatoms with range of 2 4-decadienal (DD) and run grazing assay. </t>
  </si>
  <si>
    <t>g</t>
  </si>
  <si>
    <t>mean</t>
  </si>
  <si>
    <t>sd</t>
  </si>
  <si>
    <t>conc (uM DD)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</si>
</sst>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theme="1"/>
      <name val="Calibri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0" fillId="0" borderId="2" xfId="0" applyFill="1" applyBorder="1"/>
    <xf numFmtId="0" fontId="0" fillId="0" borderId="3" xfId="0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5" xfId="0" applyFill="1" applyBorder="1"/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6" xfId="0" applyFont="1" applyBorder="1" applyAlignment="1">
      <alignment horizontal="left"/>
    </xf>
    <xf numFmtId="0" fontId="0" fillId="0" borderId="7" xfId="0" applyFill="1" applyBorder="1"/>
    <xf numFmtId="0" fontId="0" fillId="0" borderId="8" xfId="0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left"/>
    </xf>
    <xf numFmtId="0" fontId="5" fillId="0" borderId="0" xfId="0" applyFont="1" applyBorder="1"/>
    <xf numFmtId="0" fontId="5" fillId="0" borderId="0" xfId="0" applyFont="1"/>
    <xf numFmtId="0" fontId="0" fillId="2" borderId="1" xfId="0" applyFill="1" applyBorder="1"/>
    <xf numFmtId="0" fontId="0" fillId="3" borderId="1" xfId="0" applyFill="1" applyBorder="1"/>
    <xf numFmtId="1" fontId="0" fillId="0" borderId="3" xfId="0" applyNumberFormat="1" applyFont="1" applyBorder="1" applyAlignment="1">
      <alignment horizontal="left"/>
    </xf>
    <xf numFmtId="1" fontId="0" fillId="0" borderId="8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/>
    <xf numFmtId="0" fontId="8" fillId="0" borderId="0" xfId="0" applyFont="1"/>
    <xf numFmtId="1" fontId="0" fillId="0" borderId="0" xfId="0" applyNumberFormat="1"/>
    <xf numFmtId="0" fontId="3" fillId="0" borderId="3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165" fontId="0" fillId="2" borderId="0" xfId="0" applyNumberFormat="1" applyFill="1"/>
    <xf numFmtId="165" fontId="0" fillId="3" borderId="0" xfId="0" applyNumberFormat="1" applyFill="1"/>
  </cellXfs>
  <cellStyles count="7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9"/>
  <sheetViews>
    <sheetView tabSelected="1" zoomScale="75" zoomScaleNormal="75" zoomScalePageLayoutView="75" workbookViewId="0">
      <selection activeCell="M37" sqref="M37"/>
    </sheetView>
  </sheetViews>
  <sheetFormatPr baseColWidth="10" defaultRowHeight="15" x14ac:dyDescent="0"/>
  <cols>
    <col min="1" max="1" width="13.1640625" customWidth="1"/>
    <col min="2" max="3" width="16" customWidth="1"/>
    <col min="4" max="4" width="15.6640625" customWidth="1"/>
    <col min="5" max="5" width="15.33203125" customWidth="1"/>
    <col min="6" max="6" width="11.83203125" customWidth="1"/>
    <col min="7" max="7" width="9.83203125" customWidth="1"/>
    <col min="8" max="10" width="7.1640625" customWidth="1"/>
    <col min="11" max="11" width="5.83203125" customWidth="1"/>
    <col min="12" max="12" width="8.1640625" customWidth="1"/>
    <col min="13" max="13" width="8.5" customWidth="1"/>
    <col min="14" max="14" width="6.1640625" customWidth="1"/>
  </cols>
  <sheetData>
    <row r="1" spans="1:15">
      <c r="A1" s="1" t="s">
        <v>85</v>
      </c>
    </row>
    <row r="2" spans="1:15">
      <c r="A2" t="s">
        <v>6</v>
      </c>
    </row>
    <row r="3" spans="1:15">
      <c r="A3" t="s">
        <v>7</v>
      </c>
    </row>
    <row r="4" spans="1:15">
      <c r="B4" s="24" t="s">
        <v>19</v>
      </c>
    </row>
    <row r="5" spans="1:15">
      <c r="B5" t="s">
        <v>26</v>
      </c>
    </row>
    <row r="6" spans="1:15">
      <c r="B6" t="s">
        <v>27</v>
      </c>
    </row>
    <row r="8" spans="1:15">
      <c r="B8" t="s">
        <v>20</v>
      </c>
      <c r="C8" t="s">
        <v>22</v>
      </c>
    </row>
    <row r="9" spans="1:15">
      <c r="B9" t="s">
        <v>21</v>
      </c>
      <c r="C9" t="s">
        <v>21</v>
      </c>
    </row>
    <row r="10" spans="1:15" s="2" customFormat="1">
      <c r="B10" s="25">
        <v>1375</v>
      </c>
      <c r="C10" s="26">
        <v>798232</v>
      </c>
      <c r="G10" s="2" t="s">
        <v>82</v>
      </c>
    </row>
    <row r="11" spans="1:15">
      <c r="B11" t="s">
        <v>23</v>
      </c>
      <c r="C11" t="s">
        <v>24</v>
      </c>
      <c r="G11" t="s">
        <v>79</v>
      </c>
    </row>
    <row r="12" spans="1:15">
      <c r="B12" s="42">
        <f>(50*1000)/B10</f>
        <v>36.363636363636367</v>
      </c>
      <c r="C12" s="43">
        <f>(50*10000)/C10</f>
        <v>0.62638430932360512</v>
      </c>
      <c r="G12" t="s">
        <v>80</v>
      </c>
    </row>
    <row r="13" spans="1:15">
      <c r="G13" t="s">
        <v>81</v>
      </c>
    </row>
    <row r="14" spans="1:15">
      <c r="A14" s="10"/>
      <c r="B14" s="10"/>
      <c r="C14" s="10" t="s">
        <v>8</v>
      </c>
      <c r="D14" s="10"/>
      <c r="E14" s="10"/>
      <c r="F14" s="10"/>
      <c r="G14" s="10"/>
      <c r="H14" s="18"/>
      <c r="I14" s="18"/>
      <c r="J14" s="18"/>
      <c r="K14" s="23"/>
      <c r="L14" s="10"/>
      <c r="M14" s="10"/>
      <c r="N14" s="10"/>
      <c r="O14" s="10"/>
    </row>
    <row r="15" spans="1:15">
      <c r="A15" s="19"/>
      <c r="B15" s="19" t="s">
        <v>9</v>
      </c>
      <c r="C15" s="19" t="s">
        <v>10</v>
      </c>
      <c r="D15" s="19" t="s">
        <v>11</v>
      </c>
      <c r="E15" s="19" t="s">
        <v>89</v>
      </c>
      <c r="F15" s="20" t="s">
        <v>1</v>
      </c>
      <c r="G15" s="20" t="s">
        <v>29</v>
      </c>
      <c r="H15" s="20" t="s">
        <v>28</v>
      </c>
      <c r="I15" s="20"/>
      <c r="J15" s="20"/>
      <c r="K15" s="19" t="s">
        <v>12</v>
      </c>
      <c r="L15" s="20" t="s">
        <v>18</v>
      </c>
      <c r="M15" s="21" t="s">
        <v>25</v>
      </c>
      <c r="N15" s="29" t="s">
        <v>30</v>
      </c>
      <c r="O15" s="20"/>
    </row>
    <row r="16" spans="1:15">
      <c r="A16" s="4">
        <v>1</v>
      </c>
      <c r="B16" s="5" t="s">
        <v>15</v>
      </c>
      <c r="C16" s="5" t="s">
        <v>14</v>
      </c>
      <c r="D16" s="5" t="s">
        <v>0</v>
      </c>
      <c r="E16" s="36" t="s">
        <v>16</v>
      </c>
      <c r="F16" s="37" t="s">
        <v>5</v>
      </c>
      <c r="G16" s="38" t="s">
        <v>5</v>
      </c>
      <c r="H16" s="38" t="s">
        <v>5</v>
      </c>
      <c r="I16" s="38"/>
      <c r="J16" s="38"/>
      <c r="K16" s="6">
        <v>3</v>
      </c>
      <c r="L16" s="27">
        <v>1</v>
      </c>
      <c r="M16" s="6">
        <v>2</v>
      </c>
      <c r="N16" s="7">
        <v>1</v>
      </c>
      <c r="O16" s="20"/>
    </row>
    <row r="17" spans="1:15">
      <c r="A17" s="8">
        <v>2</v>
      </c>
      <c r="B17" s="9" t="s">
        <v>15</v>
      </c>
      <c r="C17" s="9" t="s">
        <v>14</v>
      </c>
      <c r="D17" s="9" t="s">
        <v>0</v>
      </c>
      <c r="E17" s="1">
        <v>0.05</v>
      </c>
      <c r="F17" s="1" t="s">
        <v>2</v>
      </c>
      <c r="G17" s="39">
        <v>100</v>
      </c>
      <c r="H17" s="39">
        <v>1</v>
      </c>
      <c r="I17" s="39"/>
      <c r="J17" s="39"/>
      <c r="K17" s="11">
        <v>3</v>
      </c>
      <c r="L17" s="22">
        <v>1</v>
      </c>
      <c r="M17" s="11">
        <v>2</v>
      </c>
      <c r="N17" s="13">
        <v>1</v>
      </c>
      <c r="O17" s="10"/>
    </row>
    <row r="18" spans="1:15">
      <c r="A18" s="8">
        <v>3</v>
      </c>
      <c r="B18" s="9" t="s">
        <v>15</v>
      </c>
      <c r="C18" s="9" t="s">
        <v>14</v>
      </c>
      <c r="D18" s="9" t="s">
        <v>0</v>
      </c>
      <c r="E18" s="1">
        <v>0.1</v>
      </c>
      <c r="F18" s="1" t="s">
        <v>2</v>
      </c>
      <c r="G18" s="39">
        <v>100</v>
      </c>
      <c r="H18" s="39">
        <v>2</v>
      </c>
      <c r="I18" s="39"/>
      <c r="J18" s="39"/>
      <c r="K18" s="11">
        <v>3</v>
      </c>
      <c r="L18" s="22">
        <v>1</v>
      </c>
      <c r="M18" s="11">
        <v>2</v>
      </c>
      <c r="N18" s="13">
        <v>1</v>
      </c>
      <c r="O18" s="10"/>
    </row>
    <row r="19" spans="1:15">
      <c r="A19" s="8">
        <v>4</v>
      </c>
      <c r="B19" s="9" t="s">
        <v>15</v>
      </c>
      <c r="C19" s="9" t="s">
        <v>14</v>
      </c>
      <c r="D19" s="9" t="s">
        <v>0</v>
      </c>
      <c r="E19" s="1">
        <v>0.2</v>
      </c>
      <c r="F19" s="1" t="s">
        <v>2</v>
      </c>
      <c r="G19" s="39">
        <v>100</v>
      </c>
      <c r="H19" s="39">
        <v>4</v>
      </c>
      <c r="I19" s="39"/>
      <c r="J19" s="39"/>
      <c r="K19" s="11">
        <v>3</v>
      </c>
      <c r="L19" s="22">
        <v>1</v>
      </c>
      <c r="M19" s="11">
        <v>2</v>
      </c>
      <c r="N19" s="13">
        <v>1</v>
      </c>
      <c r="O19" s="10"/>
    </row>
    <row r="20" spans="1:15">
      <c r="A20" s="8">
        <v>5</v>
      </c>
      <c r="B20" s="9" t="s">
        <v>15</v>
      </c>
      <c r="C20" s="9" t="s">
        <v>14</v>
      </c>
      <c r="D20" s="9" t="s">
        <v>0</v>
      </c>
      <c r="E20" s="1">
        <v>0.5</v>
      </c>
      <c r="F20" s="1" t="s">
        <v>3</v>
      </c>
      <c r="G20" s="39">
        <v>1000</v>
      </c>
      <c r="H20" s="39">
        <v>1</v>
      </c>
      <c r="I20" s="39"/>
      <c r="J20" s="39"/>
      <c r="K20" s="11">
        <v>3</v>
      </c>
      <c r="L20" s="22">
        <v>1</v>
      </c>
      <c r="M20" s="11">
        <v>2</v>
      </c>
      <c r="N20" s="13">
        <v>1</v>
      </c>
      <c r="O20" s="10"/>
    </row>
    <row r="21" spans="1:15">
      <c r="A21" s="8">
        <v>6</v>
      </c>
      <c r="B21" s="9" t="s">
        <v>15</v>
      </c>
      <c r="C21" s="9" t="s">
        <v>14</v>
      </c>
      <c r="D21" s="9" t="s">
        <v>0</v>
      </c>
      <c r="E21" s="1">
        <v>1</v>
      </c>
      <c r="F21" s="1" t="s">
        <v>3</v>
      </c>
      <c r="G21" s="39">
        <v>1000</v>
      </c>
      <c r="H21" s="39">
        <v>2</v>
      </c>
      <c r="I21" s="39"/>
      <c r="J21" s="39"/>
      <c r="K21" s="11">
        <v>3</v>
      </c>
      <c r="L21" s="22">
        <v>1</v>
      </c>
      <c r="M21" s="11">
        <v>2</v>
      </c>
      <c r="N21" s="13">
        <v>1</v>
      </c>
      <c r="O21" s="10"/>
    </row>
    <row r="22" spans="1:15">
      <c r="A22" s="14">
        <v>7</v>
      </c>
      <c r="B22" s="15" t="s">
        <v>15</v>
      </c>
      <c r="C22" s="15" t="s">
        <v>14</v>
      </c>
      <c r="D22" s="15" t="s">
        <v>0</v>
      </c>
      <c r="E22" s="1">
        <v>5</v>
      </c>
      <c r="F22" s="40" t="s">
        <v>4</v>
      </c>
      <c r="G22" s="41">
        <v>10000</v>
      </c>
      <c r="H22" s="41">
        <v>1</v>
      </c>
      <c r="I22" s="41"/>
      <c r="J22" s="41"/>
      <c r="K22" s="16">
        <v>3</v>
      </c>
      <c r="L22" s="28">
        <v>1</v>
      </c>
      <c r="M22" s="16">
        <v>2</v>
      </c>
      <c r="N22" s="17">
        <v>1</v>
      </c>
      <c r="O22" s="10"/>
    </row>
    <row r="23" spans="1:15">
      <c r="A23" s="4">
        <v>8</v>
      </c>
      <c r="B23" s="5" t="s">
        <v>17</v>
      </c>
      <c r="C23" s="5" t="s">
        <v>13</v>
      </c>
      <c r="D23" s="5" t="s">
        <v>0</v>
      </c>
      <c r="E23" s="36" t="s">
        <v>16</v>
      </c>
      <c r="F23" s="1" t="s">
        <v>5</v>
      </c>
      <c r="G23" s="39" t="s">
        <v>5</v>
      </c>
      <c r="H23" s="39" t="s">
        <v>5</v>
      </c>
      <c r="I23" s="39"/>
      <c r="J23" s="39"/>
      <c r="K23" s="6">
        <v>3</v>
      </c>
      <c r="L23" s="27">
        <v>2</v>
      </c>
      <c r="M23" s="6">
        <v>2</v>
      </c>
      <c r="N23" s="7">
        <v>2</v>
      </c>
      <c r="O23" s="10"/>
    </row>
    <row r="24" spans="1:15">
      <c r="A24" s="8">
        <v>9</v>
      </c>
      <c r="B24" s="9" t="s">
        <v>17</v>
      </c>
      <c r="C24" s="9" t="s">
        <v>13</v>
      </c>
      <c r="D24" s="9" t="s">
        <v>0</v>
      </c>
      <c r="E24" s="1">
        <v>0.05</v>
      </c>
      <c r="F24" s="1" t="s">
        <v>2</v>
      </c>
      <c r="G24" s="39">
        <v>100</v>
      </c>
      <c r="H24" s="39">
        <v>1</v>
      </c>
      <c r="I24" s="39"/>
      <c r="J24" s="39"/>
      <c r="K24" s="11">
        <v>3</v>
      </c>
      <c r="L24" s="22">
        <v>2</v>
      </c>
      <c r="M24" s="11">
        <v>2</v>
      </c>
      <c r="N24" s="13">
        <v>2</v>
      </c>
      <c r="O24" s="10"/>
    </row>
    <row r="25" spans="1:15">
      <c r="A25" s="8">
        <v>10</v>
      </c>
      <c r="B25" s="9" t="s">
        <v>17</v>
      </c>
      <c r="C25" s="9" t="s">
        <v>13</v>
      </c>
      <c r="D25" s="9" t="s">
        <v>0</v>
      </c>
      <c r="E25" s="1">
        <v>0.1</v>
      </c>
      <c r="F25" s="1" t="s">
        <v>2</v>
      </c>
      <c r="G25" s="39">
        <v>100</v>
      </c>
      <c r="H25" s="39">
        <v>2</v>
      </c>
      <c r="I25" s="39"/>
      <c r="J25" s="39"/>
      <c r="K25" s="11">
        <v>3</v>
      </c>
      <c r="L25" s="22">
        <v>2</v>
      </c>
      <c r="M25" s="11">
        <v>2</v>
      </c>
      <c r="N25" s="13">
        <v>2</v>
      </c>
      <c r="O25" s="10"/>
    </row>
    <row r="26" spans="1:15">
      <c r="A26" s="8">
        <v>11</v>
      </c>
      <c r="B26" s="9" t="s">
        <v>17</v>
      </c>
      <c r="C26" s="9" t="s">
        <v>13</v>
      </c>
      <c r="D26" s="9" t="s">
        <v>0</v>
      </c>
      <c r="E26" s="1">
        <v>0.2</v>
      </c>
      <c r="F26" s="1" t="s">
        <v>2</v>
      </c>
      <c r="G26" s="39">
        <v>100</v>
      </c>
      <c r="H26" s="39">
        <v>4</v>
      </c>
      <c r="I26" s="39"/>
      <c r="J26" s="39"/>
      <c r="K26" s="11">
        <v>3</v>
      </c>
      <c r="L26" s="22">
        <v>2</v>
      </c>
      <c r="M26" s="11">
        <v>2</v>
      </c>
      <c r="N26" s="13">
        <v>2</v>
      </c>
      <c r="O26" s="10"/>
    </row>
    <row r="27" spans="1:15">
      <c r="A27" s="8">
        <v>12</v>
      </c>
      <c r="B27" s="9" t="s">
        <v>17</v>
      </c>
      <c r="C27" s="9" t="s">
        <v>13</v>
      </c>
      <c r="D27" s="9" t="s">
        <v>0</v>
      </c>
      <c r="E27" s="1">
        <v>0.5</v>
      </c>
      <c r="F27" s="1" t="s">
        <v>3</v>
      </c>
      <c r="G27" s="39">
        <v>1000</v>
      </c>
      <c r="H27" s="39">
        <v>1</v>
      </c>
      <c r="I27" s="39"/>
      <c r="J27" s="39"/>
      <c r="K27" s="11">
        <v>3</v>
      </c>
      <c r="L27" s="22">
        <v>2</v>
      </c>
      <c r="M27" s="11">
        <v>2</v>
      </c>
      <c r="N27" s="13">
        <v>2</v>
      </c>
      <c r="O27" s="10"/>
    </row>
    <row r="28" spans="1:15">
      <c r="A28" s="8">
        <v>13</v>
      </c>
      <c r="B28" s="9" t="s">
        <v>17</v>
      </c>
      <c r="C28" s="9" t="s">
        <v>13</v>
      </c>
      <c r="D28" s="9" t="s">
        <v>0</v>
      </c>
      <c r="E28" s="1">
        <v>1</v>
      </c>
      <c r="F28" s="1" t="s">
        <v>3</v>
      </c>
      <c r="G28" s="39">
        <v>1000</v>
      </c>
      <c r="H28" s="39">
        <v>2</v>
      </c>
      <c r="I28" s="39"/>
      <c r="J28" s="39"/>
      <c r="K28" s="11">
        <v>3</v>
      </c>
      <c r="L28" s="22">
        <v>2</v>
      </c>
      <c r="M28" s="11">
        <v>2</v>
      </c>
      <c r="N28" s="13">
        <v>2</v>
      </c>
      <c r="O28" s="10"/>
    </row>
    <row r="29" spans="1:15">
      <c r="A29" s="14">
        <v>14</v>
      </c>
      <c r="B29" s="15" t="s">
        <v>17</v>
      </c>
      <c r="C29" s="15" t="s">
        <v>13</v>
      </c>
      <c r="D29" s="15" t="s">
        <v>0</v>
      </c>
      <c r="E29" s="40">
        <v>5</v>
      </c>
      <c r="F29" s="40" t="s">
        <v>4</v>
      </c>
      <c r="G29" s="41">
        <v>10000</v>
      </c>
      <c r="H29" s="41">
        <v>1</v>
      </c>
      <c r="I29" s="41"/>
      <c r="J29" s="41"/>
      <c r="K29" s="16">
        <v>3</v>
      </c>
      <c r="L29" s="28">
        <v>2</v>
      </c>
      <c r="M29" s="16">
        <v>2</v>
      </c>
      <c r="N29" s="17">
        <v>2</v>
      </c>
      <c r="O29" s="10"/>
    </row>
    <row r="30" spans="1:15">
      <c r="A30" s="12"/>
      <c r="N30" s="3"/>
    </row>
    <row r="32" spans="1:15">
      <c r="C32" s="30" t="s">
        <v>36</v>
      </c>
      <c r="D32" s="30" t="s">
        <v>32</v>
      </c>
      <c r="F32" s="30" t="s">
        <v>34</v>
      </c>
    </row>
    <row r="33" spans="1:16">
      <c r="A33">
        <v>0</v>
      </c>
      <c r="B33" t="s">
        <v>14</v>
      </c>
      <c r="C33" s="31" t="s">
        <v>37</v>
      </c>
      <c r="D33" s="35">
        <v>83670.100000000006</v>
      </c>
      <c r="E33" s="33">
        <f>LN(D33)</f>
        <v>11.334636964460437</v>
      </c>
      <c r="F33" s="35">
        <v>31662.3</v>
      </c>
      <c r="G33" s="33">
        <f>LN(F33)</f>
        <v>10.362881977669373</v>
      </c>
      <c r="H33" s="33">
        <f>G33-E33</f>
        <v>-0.97175498679106376</v>
      </c>
      <c r="I33" s="33"/>
      <c r="J33" s="33"/>
    </row>
    <row r="34" spans="1:16">
      <c r="A34">
        <v>0</v>
      </c>
      <c r="B34" t="s">
        <v>14</v>
      </c>
      <c r="C34" s="31" t="s">
        <v>38</v>
      </c>
      <c r="D34" s="35">
        <v>52382.7</v>
      </c>
      <c r="E34" s="33">
        <f t="shared" ref="E34:G74" si="0">LN(D34)</f>
        <v>10.866331663124987</v>
      </c>
      <c r="F34" s="35">
        <v>32699.9</v>
      </c>
      <c r="G34" s="33">
        <f t="shared" si="0"/>
        <v>10.395127298776693</v>
      </c>
      <c r="H34" s="33">
        <f t="shared" ref="H34:H73" si="1">G34-E34</f>
        <v>-0.47120436434829394</v>
      </c>
      <c r="I34" s="33"/>
      <c r="J34" s="33"/>
    </row>
    <row r="35" spans="1:16">
      <c r="A35">
        <v>0</v>
      </c>
      <c r="B35" t="s">
        <v>14</v>
      </c>
      <c r="C35" s="31" t="s">
        <v>39</v>
      </c>
      <c r="D35" s="35">
        <v>55097.5</v>
      </c>
      <c r="E35" s="33">
        <f t="shared" si="0"/>
        <v>10.916859622060846</v>
      </c>
      <c r="F35" s="35">
        <v>32840.199999999997</v>
      </c>
      <c r="G35" s="33">
        <f t="shared" si="0"/>
        <v>10.399408653681803</v>
      </c>
      <c r="H35" s="33">
        <f t="shared" si="1"/>
        <v>-0.51745096837904292</v>
      </c>
      <c r="I35" s="33"/>
      <c r="J35" s="33"/>
    </row>
    <row r="36" spans="1:16">
      <c r="A36">
        <v>0.05</v>
      </c>
      <c r="B36" t="s">
        <v>14</v>
      </c>
      <c r="C36" s="31" t="s">
        <v>40</v>
      </c>
      <c r="D36" s="35">
        <v>51979.9</v>
      </c>
      <c r="E36" s="33">
        <f t="shared" si="0"/>
        <v>10.858612384376778</v>
      </c>
      <c r="F36" s="35">
        <v>29683.5</v>
      </c>
      <c r="G36" s="33">
        <f t="shared" si="0"/>
        <v>10.298346614857069</v>
      </c>
      <c r="H36" s="33">
        <f t="shared" si="1"/>
        <v>-0.56026576951970952</v>
      </c>
      <c r="I36" s="33"/>
      <c r="J36" s="33"/>
    </row>
    <row r="37" spans="1:16">
      <c r="A37">
        <v>0.05</v>
      </c>
      <c r="B37" t="s">
        <v>14</v>
      </c>
      <c r="C37" s="31" t="s">
        <v>41</v>
      </c>
      <c r="D37" s="35">
        <v>52551.9</v>
      </c>
      <c r="E37" s="33">
        <f t="shared" si="0"/>
        <v>10.869556531693348</v>
      </c>
      <c r="F37" s="35">
        <v>31214.799999999999</v>
      </c>
      <c r="G37" s="33">
        <f t="shared" si="0"/>
        <v>10.348647620299282</v>
      </c>
      <c r="H37" s="33">
        <f t="shared" si="1"/>
        <v>-0.52090891139406637</v>
      </c>
      <c r="I37" s="33"/>
      <c r="J37" s="33"/>
    </row>
    <row r="38" spans="1:16">
      <c r="A38">
        <v>0.05</v>
      </c>
      <c r="B38" t="s">
        <v>14</v>
      </c>
      <c r="C38" s="31" t="s">
        <v>42</v>
      </c>
      <c r="D38" s="35">
        <v>49647.6</v>
      </c>
      <c r="E38" s="33">
        <f t="shared" si="0"/>
        <v>10.812705329936401</v>
      </c>
      <c r="F38" s="35">
        <v>29518.6</v>
      </c>
      <c r="G38" s="33">
        <f t="shared" si="0"/>
        <v>10.292775852115531</v>
      </c>
      <c r="H38" s="33">
        <f t="shared" si="1"/>
        <v>-0.51992947782087029</v>
      </c>
      <c r="I38" s="33"/>
      <c r="J38" s="33"/>
    </row>
    <row r="39" spans="1:16">
      <c r="A39">
        <v>0.1</v>
      </c>
      <c r="B39" t="s">
        <v>14</v>
      </c>
      <c r="C39" s="31" t="s">
        <v>43</v>
      </c>
      <c r="D39" s="35">
        <v>49032.800000000003</v>
      </c>
      <c r="E39" s="33">
        <f t="shared" si="0"/>
        <v>10.800244740907813</v>
      </c>
      <c r="F39" s="35">
        <v>31426.799999999999</v>
      </c>
      <c r="G39" s="33">
        <f t="shared" si="0"/>
        <v>10.355416311054332</v>
      </c>
      <c r="H39" s="33">
        <f t="shared" si="1"/>
        <v>-0.44482842985348015</v>
      </c>
      <c r="I39" s="33"/>
      <c r="J39" s="33"/>
    </row>
    <row r="40" spans="1:16">
      <c r="A40">
        <v>0.1</v>
      </c>
      <c r="B40" t="s">
        <v>14</v>
      </c>
      <c r="C40" s="31" t="s">
        <v>44</v>
      </c>
      <c r="D40" s="35">
        <v>48673.1</v>
      </c>
      <c r="E40" s="33">
        <f t="shared" si="0"/>
        <v>10.792881795066622</v>
      </c>
      <c r="F40" s="35">
        <v>35643.9</v>
      </c>
      <c r="G40" s="33">
        <f t="shared" si="0"/>
        <v>10.481333303207409</v>
      </c>
      <c r="H40" s="33">
        <f t="shared" si="1"/>
        <v>-0.31154849185921307</v>
      </c>
      <c r="I40" s="33"/>
      <c r="J40" s="33"/>
    </row>
    <row r="41" spans="1:16">
      <c r="A41">
        <v>0.1</v>
      </c>
      <c r="B41" t="s">
        <v>14</v>
      </c>
      <c r="C41" s="31" t="s">
        <v>45</v>
      </c>
      <c r="D41" s="35">
        <v>47952.1</v>
      </c>
      <c r="E41" s="33">
        <f t="shared" si="0"/>
        <v>10.777957874973023</v>
      </c>
      <c r="F41" s="35">
        <v>29495.200000000001</v>
      </c>
      <c r="G41" s="33">
        <f t="shared" si="0"/>
        <v>10.291982817224493</v>
      </c>
      <c r="H41" s="33">
        <f t="shared" si="1"/>
        <v>-0.48597505774852934</v>
      </c>
      <c r="I41" s="33"/>
      <c r="J41" s="33"/>
    </row>
    <row r="42" spans="1:16">
      <c r="A42">
        <v>0.2</v>
      </c>
      <c r="B42" t="s">
        <v>14</v>
      </c>
      <c r="C42" s="31" t="s">
        <v>46</v>
      </c>
      <c r="D42" s="35">
        <v>49203.8</v>
      </c>
      <c r="E42" s="33">
        <f t="shared" si="0"/>
        <v>10.803726135270228</v>
      </c>
      <c r="F42" s="35">
        <v>31426.9</v>
      </c>
      <c r="G42" s="33">
        <f t="shared" si="0"/>
        <v>10.355419493046801</v>
      </c>
      <c r="H42" s="33">
        <f t="shared" si="1"/>
        <v>-0.44830664222342698</v>
      </c>
      <c r="I42" s="33"/>
      <c r="J42" s="33"/>
    </row>
    <row r="43" spans="1:16">
      <c r="A43">
        <v>0.2</v>
      </c>
      <c r="B43" t="s">
        <v>14</v>
      </c>
      <c r="C43" s="31" t="s">
        <v>47</v>
      </c>
      <c r="D43" s="35">
        <v>46383.3</v>
      </c>
      <c r="E43" s="33">
        <f t="shared" si="0"/>
        <v>10.744694759636729</v>
      </c>
      <c r="F43" s="35">
        <v>22851.5</v>
      </c>
      <c r="G43" s="33">
        <f t="shared" si="0"/>
        <v>10.036772039682001</v>
      </c>
      <c r="H43" s="33">
        <f t="shared" si="1"/>
        <v>-0.70792271995472866</v>
      </c>
      <c r="I43" s="33"/>
      <c r="J43" s="33"/>
    </row>
    <row r="44" spans="1:16">
      <c r="A44">
        <v>0.2</v>
      </c>
      <c r="B44" t="s">
        <v>14</v>
      </c>
      <c r="C44" s="31" t="s">
        <v>48</v>
      </c>
      <c r="D44" s="35">
        <v>46680.2</v>
      </c>
      <c r="E44" s="33">
        <f t="shared" si="0"/>
        <v>10.751075370881459</v>
      </c>
      <c r="F44" s="35">
        <v>33994.5</v>
      </c>
      <c r="G44" s="33">
        <f t="shared" si="0"/>
        <v>10.433954025807095</v>
      </c>
      <c r="H44" s="33">
        <f t="shared" si="1"/>
        <v>-0.31712134507436396</v>
      </c>
      <c r="I44" s="33"/>
      <c r="J44" s="33"/>
    </row>
    <row r="45" spans="1:16">
      <c r="A45">
        <v>0.5</v>
      </c>
      <c r="B45" t="s">
        <v>14</v>
      </c>
      <c r="C45" s="31" t="s">
        <v>49</v>
      </c>
      <c r="D45" s="35">
        <v>45026.400000000001</v>
      </c>
      <c r="E45" s="33">
        <f t="shared" si="0"/>
        <v>10.71500426339751</v>
      </c>
      <c r="F45" s="35">
        <v>29306.5</v>
      </c>
      <c r="G45" s="33">
        <f t="shared" si="0"/>
        <v>10.285564613405052</v>
      </c>
      <c r="H45" s="33">
        <f t="shared" si="1"/>
        <v>-0.42943964999245843</v>
      </c>
      <c r="I45" s="33"/>
      <c r="J45" s="33"/>
    </row>
    <row r="46" spans="1:16">
      <c r="A46">
        <v>0.5</v>
      </c>
      <c r="B46" t="s">
        <v>14</v>
      </c>
      <c r="C46" s="31" t="s">
        <v>50</v>
      </c>
      <c r="D46" s="35">
        <v>43372.800000000003</v>
      </c>
      <c r="E46" s="33">
        <f t="shared" si="0"/>
        <v>10.67758779550174</v>
      </c>
      <c r="F46" s="35">
        <v>35031</v>
      </c>
      <c r="G46" s="33">
        <f t="shared" si="0"/>
        <v>10.463988662743825</v>
      </c>
      <c r="H46" s="33">
        <f t="shared" si="1"/>
        <v>-0.2135991327579152</v>
      </c>
      <c r="I46" s="33"/>
      <c r="J46" s="33"/>
      <c r="N46" s="34"/>
    </row>
    <row r="47" spans="1:16">
      <c r="A47">
        <v>0.5</v>
      </c>
      <c r="B47" t="s">
        <v>14</v>
      </c>
      <c r="C47" s="31" t="s">
        <v>51</v>
      </c>
      <c r="D47" s="35">
        <v>42948.7</v>
      </c>
      <c r="E47" s="33">
        <f t="shared" si="0"/>
        <v>10.667761659201123</v>
      </c>
      <c r="F47" s="35">
        <v>26055.599999999999</v>
      </c>
      <c r="G47" s="33">
        <f t="shared" si="0"/>
        <v>10.167987995287726</v>
      </c>
      <c r="H47" s="33">
        <f t="shared" si="1"/>
        <v>-0.4997736639133965</v>
      </c>
      <c r="I47" s="33"/>
      <c r="J47" s="33"/>
      <c r="O47" s="34"/>
    </row>
    <row r="48" spans="1:16">
      <c r="A48">
        <v>1</v>
      </c>
      <c r="B48" t="s">
        <v>14</v>
      </c>
      <c r="C48" s="31" t="s">
        <v>52</v>
      </c>
      <c r="D48" s="35">
        <v>44136.2</v>
      </c>
      <c r="E48" s="33">
        <f t="shared" si="0"/>
        <v>10.695035586390251</v>
      </c>
      <c r="F48" s="35">
        <v>29448.2</v>
      </c>
      <c r="G48" s="33">
        <f t="shared" si="0"/>
        <v>10.290388066668502</v>
      </c>
      <c r="H48" s="33">
        <f t="shared" si="1"/>
        <v>-0.40464751972174895</v>
      </c>
      <c r="I48" s="33"/>
      <c r="J48" s="33"/>
      <c r="P48" s="34"/>
    </row>
    <row r="49" spans="1:21">
      <c r="A49">
        <v>1</v>
      </c>
      <c r="B49" t="s">
        <v>14</v>
      </c>
      <c r="C49" s="31" t="s">
        <v>53</v>
      </c>
      <c r="D49" s="35">
        <v>41274</v>
      </c>
      <c r="E49" s="33">
        <f t="shared" si="0"/>
        <v>10.627988040754069</v>
      </c>
      <c r="F49" s="35">
        <v>34560.9</v>
      </c>
      <c r="G49" s="33">
        <f t="shared" si="0"/>
        <v>10.45047826424558</v>
      </c>
      <c r="H49" s="33">
        <f t="shared" si="1"/>
        <v>-0.17750977650848832</v>
      </c>
      <c r="I49" s="33"/>
      <c r="J49" s="33"/>
      <c r="R49" s="34"/>
    </row>
    <row r="50" spans="1:21">
      <c r="A50">
        <v>1</v>
      </c>
      <c r="B50" t="s">
        <v>14</v>
      </c>
      <c r="C50" s="31" t="s">
        <v>54</v>
      </c>
      <c r="D50" s="35">
        <v>41274.300000000003</v>
      </c>
      <c r="E50" s="33">
        <f t="shared" si="0"/>
        <v>10.627995309225982</v>
      </c>
      <c r="F50" s="35">
        <v>31969</v>
      </c>
      <c r="G50" s="33">
        <f t="shared" si="0"/>
        <v>10.372521962240313</v>
      </c>
      <c r="H50" s="33">
        <f t="shared" si="1"/>
        <v>-0.25547334698566893</v>
      </c>
      <c r="I50" s="33"/>
      <c r="J50" s="33"/>
    </row>
    <row r="51" spans="1:21">
      <c r="A51">
        <v>5</v>
      </c>
      <c r="B51" t="s">
        <v>14</v>
      </c>
      <c r="C51" s="31" t="s">
        <v>55</v>
      </c>
      <c r="D51" s="35">
        <v>39663.4</v>
      </c>
      <c r="E51" s="33">
        <f t="shared" si="0"/>
        <v>10.588184127093191</v>
      </c>
      <c r="F51" s="35">
        <v>37999.800000000003</v>
      </c>
      <c r="G51" s="33">
        <f t="shared" si="0"/>
        <v>10.545336175536777</v>
      </c>
      <c r="H51" s="33">
        <f t="shared" si="1"/>
        <v>-4.2847951556414188E-2</v>
      </c>
      <c r="I51" s="33"/>
      <c r="J51" s="33"/>
    </row>
    <row r="52" spans="1:21">
      <c r="A52">
        <v>5</v>
      </c>
      <c r="B52" t="s">
        <v>14</v>
      </c>
      <c r="C52" s="31" t="s">
        <v>56</v>
      </c>
      <c r="D52" s="35">
        <v>38709.9</v>
      </c>
      <c r="E52" s="33">
        <f t="shared" si="0"/>
        <v>10.563850660256552</v>
      </c>
      <c r="F52" s="35">
        <v>33759.1</v>
      </c>
      <c r="G52" s="33">
        <f t="shared" si="0"/>
        <v>10.42700528958677</v>
      </c>
      <c r="H52" s="33">
        <f t="shared" si="1"/>
        <v>-0.13684537066978208</v>
      </c>
      <c r="I52" s="33"/>
      <c r="J52" s="33"/>
    </row>
    <row r="53" spans="1:21">
      <c r="A53">
        <v>5</v>
      </c>
      <c r="B53" t="s">
        <v>14</v>
      </c>
      <c r="C53" s="31" t="s">
        <v>57</v>
      </c>
      <c r="D53" s="35">
        <v>40277.800000000003</v>
      </c>
      <c r="E53" s="33">
        <f t="shared" si="0"/>
        <v>10.603555727664633</v>
      </c>
      <c r="F53" s="35">
        <v>47188</v>
      </c>
      <c r="G53" s="33">
        <f t="shared" si="0"/>
        <v>10.761894901961734</v>
      </c>
      <c r="H53" s="33">
        <f t="shared" si="1"/>
        <v>0.15833917429710098</v>
      </c>
      <c r="I53" t="s">
        <v>87</v>
      </c>
      <c r="J53" t="s">
        <v>88</v>
      </c>
      <c r="K53" t="s">
        <v>86</v>
      </c>
      <c r="L53" t="s">
        <v>87</v>
      </c>
      <c r="M53" t="s">
        <v>88</v>
      </c>
    </row>
    <row r="54" spans="1:21">
      <c r="A54">
        <v>0</v>
      </c>
      <c r="B54" t="s">
        <v>84</v>
      </c>
      <c r="C54" s="31" t="s">
        <v>58</v>
      </c>
      <c r="D54" s="35">
        <v>39884.1</v>
      </c>
      <c r="E54" s="33">
        <f t="shared" si="0"/>
        <v>10.593733027216626</v>
      </c>
      <c r="F54" s="35">
        <v>59720.6</v>
      </c>
      <c r="G54" s="33">
        <f t="shared" si="0"/>
        <v>10.997432298488123</v>
      </c>
      <c r="H54" s="33">
        <f t="shared" si="1"/>
        <v>0.4036992712714973</v>
      </c>
      <c r="I54" s="33">
        <f>AVERAGE(H54:H56)</f>
        <v>0.57153789052775628</v>
      </c>
      <c r="J54" s="32">
        <f>STDEV(H54:H56)</f>
        <v>0.1601449591287894</v>
      </c>
      <c r="K54" s="33">
        <f>H54-H33</f>
        <v>1.3754542580625611</v>
      </c>
      <c r="L54" s="33">
        <f>AVERAGE(K54:K56)</f>
        <v>1.2250079970338899</v>
      </c>
      <c r="M54" s="32">
        <f>STDEV(K54:K56)</f>
        <v>0.13755152928658856</v>
      </c>
      <c r="N54" s="35"/>
      <c r="P54" s="35"/>
      <c r="Q54" s="33"/>
      <c r="R54" s="32"/>
      <c r="S54" s="33"/>
      <c r="T54" s="33"/>
      <c r="U54" s="32"/>
    </row>
    <row r="55" spans="1:21">
      <c r="A55">
        <v>0</v>
      </c>
      <c r="B55" t="s">
        <v>84</v>
      </c>
      <c r="C55" s="31" t="s">
        <v>59</v>
      </c>
      <c r="D55" s="35">
        <v>39295.199999999997</v>
      </c>
      <c r="E55" s="33">
        <f t="shared" si="0"/>
        <v>10.578857652993392</v>
      </c>
      <c r="F55" s="35">
        <v>80946.100000000006</v>
      </c>
      <c r="G55" s="33">
        <f t="shared" si="0"/>
        <v>11.301538780057605</v>
      </c>
      <c r="H55" s="33">
        <f t="shared" si="1"/>
        <v>0.72268112706421306</v>
      </c>
      <c r="J55" s="32"/>
      <c r="K55" s="33">
        <f t="shared" ref="K55:K74" si="2">H55-H34</f>
        <v>1.193885491412507</v>
      </c>
      <c r="M55" s="32"/>
      <c r="N55" s="35"/>
      <c r="P55" s="35"/>
      <c r="R55" s="32"/>
      <c r="S55" s="33"/>
      <c r="U55" s="32"/>
    </row>
    <row r="56" spans="1:21">
      <c r="A56">
        <v>0</v>
      </c>
      <c r="B56" t="s">
        <v>84</v>
      </c>
      <c r="C56" s="31" t="s">
        <v>60</v>
      </c>
      <c r="D56" s="35">
        <v>36538.9</v>
      </c>
      <c r="E56" s="33">
        <f t="shared" si="0"/>
        <v>10.506132725483242</v>
      </c>
      <c r="F56" s="35">
        <v>65799.399999999994</v>
      </c>
      <c r="G56" s="33">
        <f t="shared" si="0"/>
        <v>11.094365998730801</v>
      </c>
      <c r="H56" s="33">
        <f t="shared" si="1"/>
        <v>0.58823327324755859</v>
      </c>
      <c r="J56" s="32"/>
      <c r="K56" s="33">
        <f t="shared" si="2"/>
        <v>1.1056842416266015</v>
      </c>
      <c r="M56" s="32"/>
      <c r="N56" s="35"/>
      <c r="P56" s="35"/>
      <c r="R56" s="32"/>
      <c r="S56" s="33"/>
      <c r="U56" s="32"/>
    </row>
    <row r="57" spans="1:21">
      <c r="A57">
        <v>0.05</v>
      </c>
      <c r="B57" t="s">
        <v>84</v>
      </c>
      <c r="C57" s="31" t="s">
        <v>61</v>
      </c>
      <c r="D57" s="35">
        <v>38777.300000000003</v>
      </c>
      <c r="E57" s="33">
        <f t="shared" si="0"/>
        <v>10.565590302855536</v>
      </c>
      <c r="F57" s="35">
        <v>70462.8</v>
      </c>
      <c r="G57" s="33">
        <f t="shared" si="0"/>
        <v>11.162840189964589</v>
      </c>
      <c r="H57" s="33">
        <f t="shared" si="1"/>
        <v>0.59724988710905258</v>
      </c>
      <c r="I57" s="33">
        <f>AVERAGE(H57:H59)</f>
        <v>0.5997838489335674</v>
      </c>
      <c r="J57" s="32">
        <f>STDEV(H57:H59)</f>
        <v>0.12945847573448779</v>
      </c>
      <c r="K57" s="33">
        <f t="shared" si="2"/>
        <v>1.1575156566287621</v>
      </c>
      <c r="L57" s="33">
        <f>AVERAGE(K57:K59)</f>
        <v>1.1334852351784495</v>
      </c>
      <c r="M57" s="32">
        <f>STDEV(K57:K59)</f>
        <v>0.13061867840106597</v>
      </c>
      <c r="N57" s="35"/>
      <c r="P57" s="35"/>
      <c r="Q57" s="33"/>
      <c r="R57" s="32"/>
      <c r="S57" s="33"/>
      <c r="T57" s="33"/>
      <c r="U57" s="32"/>
    </row>
    <row r="58" spans="1:21">
      <c r="A58">
        <v>0.05</v>
      </c>
      <c r="B58" t="s">
        <v>84</v>
      </c>
      <c r="C58" s="31" t="s">
        <v>62</v>
      </c>
      <c r="D58" s="35">
        <v>36397.699999999997</v>
      </c>
      <c r="E58" s="33">
        <f t="shared" si="0"/>
        <v>10.502260864815275</v>
      </c>
      <c r="F58" s="35">
        <v>58330</v>
      </c>
      <c r="G58" s="33">
        <f t="shared" si="0"/>
        <v>10.973871819747684</v>
      </c>
      <c r="H58" s="33">
        <f t="shared" si="1"/>
        <v>0.47161095493240879</v>
      </c>
      <c r="J58" s="32"/>
      <c r="K58" s="33">
        <f t="shared" si="2"/>
        <v>0.99251986632647515</v>
      </c>
      <c r="M58" s="32"/>
      <c r="N58" s="35"/>
      <c r="P58" s="35"/>
      <c r="R58" s="32"/>
      <c r="S58" s="33"/>
      <c r="U58" s="32"/>
    </row>
    <row r="59" spans="1:21">
      <c r="A59">
        <v>0.05</v>
      </c>
      <c r="B59" t="s">
        <v>84</v>
      </c>
      <c r="C59" s="31" t="s">
        <v>63</v>
      </c>
      <c r="D59" s="35">
        <v>35597</v>
      </c>
      <c r="E59" s="33">
        <f t="shared" si="0"/>
        <v>10.480016643626312</v>
      </c>
      <c r="F59" s="35">
        <v>73902.899999999994</v>
      </c>
      <c r="G59" s="33">
        <f t="shared" si="0"/>
        <v>11.210507348385553</v>
      </c>
      <c r="H59" s="33">
        <f t="shared" si="1"/>
        <v>0.73049070475924083</v>
      </c>
      <c r="J59" s="32"/>
      <c r="K59" s="33">
        <f t="shared" si="2"/>
        <v>1.2504201825801111</v>
      </c>
      <c r="M59" s="32"/>
      <c r="N59" s="35"/>
      <c r="P59" s="35"/>
      <c r="R59" s="32"/>
      <c r="S59" s="33"/>
      <c r="U59" s="32"/>
    </row>
    <row r="60" spans="1:21">
      <c r="A60">
        <v>0.1</v>
      </c>
      <c r="B60" t="s">
        <v>84</v>
      </c>
      <c r="C60" s="31" t="s">
        <v>64</v>
      </c>
      <c r="D60" s="35">
        <v>36303.300000000003</v>
      </c>
      <c r="E60" s="33">
        <f t="shared" si="0"/>
        <v>10.49966392521187</v>
      </c>
      <c r="F60" s="35">
        <v>77744.2</v>
      </c>
      <c r="G60" s="33">
        <f t="shared" si="0"/>
        <v>11.261179229188167</v>
      </c>
      <c r="H60" s="33">
        <f t="shared" si="1"/>
        <v>0.76151530397629763</v>
      </c>
      <c r="I60" s="33">
        <f>AVERAGE(H60:H62)</f>
        <v>0.67053088738876099</v>
      </c>
      <c r="J60" s="32">
        <f>STDEV(H60:H62)</f>
        <v>0.10065618433364927</v>
      </c>
      <c r="K60" s="33">
        <f t="shared" si="2"/>
        <v>1.2063437338297778</v>
      </c>
      <c r="L60" s="33">
        <f>AVERAGE(K60:K62)</f>
        <v>1.0846482138758351</v>
      </c>
      <c r="M60" s="32">
        <f>STDEV(K60:K62)</f>
        <v>0.18319831099031775</v>
      </c>
      <c r="N60" s="35"/>
      <c r="P60" s="35"/>
      <c r="Q60" s="33"/>
      <c r="R60" s="32"/>
      <c r="S60" s="33"/>
      <c r="T60" s="33"/>
      <c r="U60" s="32"/>
    </row>
    <row r="61" spans="1:21">
      <c r="A61">
        <v>0.1</v>
      </c>
      <c r="B61" t="s">
        <v>84</v>
      </c>
      <c r="C61" s="31" t="s">
        <v>65</v>
      </c>
      <c r="D61" s="35">
        <v>36044.6</v>
      </c>
      <c r="E61" s="33">
        <f t="shared" si="0"/>
        <v>10.492512339537543</v>
      </c>
      <c r="F61" s="35">
        <v>63254.2</v>
      </c>
      <c r="G61" s="33">
        <f t="shared" si="0"/>
        <v>11.054916807547229</v>
      </c>
      <c r="H61" s="33">
        <f t="shared" si="1"/>
        <v>0.56240446800968691</v>
      </c>
      <c r="J61" s="32"/>
      <c r="K61" s="33">
        <f t="shared" si="2"/>
        <v>0.87395295986889998</v>
      </c>
      <c r="M61" s="32"/>
      <c r="N61" s="35"/>
      <c r="P61" s="35"/>
      <c r="R61" s="32"/>
      <c r="S61" s="33"/>
      <c r="U61" s="32"/>
    </row>
    <row r="62" spans="1:21">
      <c r="A62">
        <v>0.1</v>
      </c>
      <c r="B62" t="s">
        <v>84</v>
      </c>
      <c r="C62" s="31" t="s">
        <v>66</v>
      </c>
      <c r="D62" s="35">
        <v>36680.300000000003</v>
      </c>
      <c r="E62" s="33">
        <f t="shared" si="0"/>
        <v>10.509995105181011</v>
      </c>
      <c r="F62" s="35">
        <v>72960.100000000006</v>
      </c>
      <c r="G62" s="33">
        <f t="shared" si="0"/>
        <v>11.197667995361309</v>
      </c>
      <c r="H62" s="33">
        <f t="shared" si="1"/>
        <v>0.68767289018029842</v>
      </c>
      <c r="J62" s="32"/>
      <c r="K62" s="33">
        <f t="shared" si="2"/>
        <v>1.1736479479288278</v>
      </c>
      <c r="M62" s="32"/>
      <c r="N62" s="35"/>
      <c r="P62" s="35"/>
      <c r="R62" s="32"/>
      <c r="S62" s="33"/>
      <c r="U62" s="32"/>
    </row>
    <row r="63" spans="1:21">
      <c r="A63">
        <v>0.2</v>
      </c>
      <c r="B63" t="s">
        <v>84</v>
      </c>
      <c r="C63" s="31" t="s">
        <v>67</v>
      </c>
      <c r="D63" s="35">
        <v>36468.699999999997</v>
      </c>
      <c r="E63" s="33">
        <f t="shared" si="0"/>
        <v>10.504209637431179</v>
      </c>
      <c r="F63" s="35">
        <v>56516.1</v>
      </c>
      <c r="G63" s="33">
        <f t="shared" si="0"/>
        <v>10.942280832294566</v>
      </c>
      <c r="H63" s="33">
        <f t="shared" si="1"/>
        <v>0.43807119486338664</v>
      </c>
      <c r="I63" s="33">
        <f>AVERAGE(H63:H65)</f>
        <v>0.5716457639411926</v>
      </c>
      <c r="J63" s="32">
        <f>STDEV(H63:H65)</f>
        <v>0.12041043799224278</v>
      </c>
      <c r="K63" s="33">
        <f t="shared" si="2"/>
        <v>0.88637783708681361</v>
      </c>
      <c r="L63" s="33">
        <f>AVERAGE(K63:K65)</f>
        <v>1.0627626663586991</v>
      </c>
      <c r="M63" s="32">
        <f>STDEV(K63:K65)</f>
        <v>0.27512480961982339</v>
      </c>
      <c r="N63" s="35"/>
      <c r="P63" s="35"/>
      <c r="Q63" s="33"/>
      <c r="R63" s="32"/>
      <c r="S63" s="33"/>
      <c r="T63" s="33"/>
      <c r="U63" s="32"/>
    </row>
    <row r="64" spans="1:21">
      <c r="A64">
        <v>0.2</v>
      </c>
      <c r="B64" t="s">
        <v>84</v>
      </c>
      <c r="C64" s="31" t="s">
        <v>68</v>
      </c>
      <c r="D64" s="35">
        <v>34654.1</v>
      </c>
      <c r="E64" s="33">
        <f t="shared" si="0"/>
        <v>10.453171323736392</v>
      </c>
      <c r="F64" s="35">
        <v>67848.100000000006</v>
      </c>
      <c r="G64" s="33">
        <f t="shared" si="0"/>
        <v>11.125026661923247</v>
      </c>
      <c r="H64" s="33">
        <f t="shared" si="1"/>
        <v>0.67185533818685528</v>
      </c>
      <c r="J64" s="32"/>
      <c r="K64" s="33">
        <f t="shared" si="2"/>
        <v>1.3797780581415839</v>
      </c>
      <c r="M64" s="32"/>
      <c r="N64" s="35"/>
      <c r="P64" s="35"/>
      <c r="R64" s="32"/>
      <c r="S64" s="33"/>
      <c r="U64" s="32"/>
    </row>
    <row r="65" spans="1:21">
      <c r="A65">
        <v>0.2</v>
      </c>
      <c r="B65" t="s">
        <v>84</v>
      </c>
      <c r="C65" s="31" t="s">
        <v>69</v>
      </c>
      <c r="D65" s="35">
        <v>39649</v>
      </c>
      <c r="E65" s="33">
        <f t="shared" si="0"/>
        <v>10.587821006063988</v>
      </c>
      <c r="F65" s="35">
        <v>72608.100000000006</v>
      </c>
      <c r="G65" s="33">
        <f t="shared" si="0"/>
        <v>11.192831764837324</v>
      </c>
      <c r="H65" s="33">
        <f t="shared" si="1"/>
        <v>0.60501075877333577</v>
      </c>
      <c r="J65" s="32"/>
      <c r="K65" s="33">
        <f t="shared" si="2"/>
        <v>0.92213210384769972</v>
      </c>
      <c r="M65" s="32"/>
      <c r="N65" s="35"/>
      <c r="P65" s="35"/>
      <c r="R65" s="32"/>
      <c r="S65" s="33"/>
      <c r="U65" s="32"/>
    </row>
    <row r="66" spans="1:21">
      <c r="A66">
        <v>0.5</v>
      </c>
      <c r="B66" t="s">
        <v>84</v>
      </c>
      <c r="C66" s="31" t="s">
        <v>70</v>
      </c>
      <c r="D66" s="35">
        <v>40469.599999999999</v>
      </c>
      <c r="E66" s="33">
        <f t="shared" si="0"/>
        <v>10.608306353956474</v>
      </c>
      <c r="F66" s="35">
        <v>72252.899999999994</v>
      </c>
      <c r="G66" s="33">
        <f t="shared" si="0"/>
        <v>11.187927743577459</v>
      </c>
      <c r="H66" s="33">
        <f t="shared" si="1"/>
        <v>0.57962138962098564</v>
      </c>
      <c r="I66" s="33">
        <f>AVERAGE(H67:H68)</f>
        <v>0.55748210381665508</v>
      </c>
      <c r="J66" s="32">
        <f>STDEV(H67:H68)</f>
        <v>0.13475575703879536</v>
      </c>
      <c r="K66" s="33">
        <f t="shared" si="2"/>
        <v>1.0090610396134441</v>
      </c>
      <c r="L66" s="33">
        <f>AVERAGE(K67:K68)</f>
        <v>0.91416850215231094</v>
      </c>
      <c r="M66" s="32">
        <f>STDEV(K67:K68)</f>
        <v>0.33711170862171724</v>
      </c>
      <c r="N66" s="35"/>
      <c r="P66" s="35"/>
      <c r="Q66" s="33"/>
      <c r="R66" s="32"/>
      <c r="S66" s="33"/>
      <c r="T66" s="33"/>
      <c r="U66" s="32"/>
    </row>
    <row r="67" spans="1:21">
      <c r="A67">
        <v>0.5</v>
      </c>
      <c r="B67" t="s">
        <v>84</v>
      </c>
      <c r="C67" s="31" t="s">
        <v>71</v>
      </c>
      <c r="D67" s="35">
        <v>42589</v>
      </c>
      <c r="E67" s="33">
        <f t="shared" si="0"/>
        <v>10.659351282951539</v>
      </c>
      <c r="F67" s="35">
        <v>67612.399999999994</v>
      </c>
      <c r="G67" s="33">
        <f t="shared" si="0"/>
        <v>11.121546677162135</v>
      </c>
      <c r="H67" s="33">
        <f t="shared" si="1"/>
        <v>0.46219539421059608</v>
      </c>
      <c r="J67" s="32"/>
      <c r="K67" s="33">
        <f t="shared" si="2"/>
        <v>0.67579452696851128</v>
      </c>
      <c r="M67" s="32"/>
      <c r="N67" s="35"/>
      <c r="P67" s="35"/>
      <c r="R67" s="32"/>
      <c r="S67" s="33"/>
      <c r="U67" s="32"/>
    </row>
    <row r="68" spans="1:21">
      <c r="A68">
        <v>0.5</v>
      </c>
      <c r="B68" t="s">
        <v>84</v>
      </c>
      <c r="C68" s="31" t="s">
        <v>72</v>
      </c>
      <c r="D68" s="35">
        <v>38645.300000000003</v>
      </c>
      <c r="E68" s="33">
        <f t="shared" si="0"/>
        <v>10.56218044248147</v>
      </c>
      <c r="F68" s="35">
        <v>74231.899999999994</v>
      </c>
      <c r="G68" s="33">
        <f t="shared" si="0"/>
        <v>11.214949255904184</v>
      </c>
      <c r="H68" s="33">
        <f t="shared" si="1"/>
        <v>0.65276881342271409</v>
      </c>
      <c r="J68" s="32"/>
      <c r="K68" s="33">
        <f t="shared" si="2"/>
        <v>1.1525424773361106</v>
      </c>
      <c r="M68" s="32"/>
      <c r="N68" s="35"/>
      <c r="P68" s="35"/>
      <c r="R68" s="32"/>
      <c r="S68" s="33"/>
      <c r="U68" s="32"/>
    </row>
    <row r="69" spans="1:21">
      <c r="A69">
        <v>1</v>
      </c>
      <c r="B69" t="s">
        <v>84</v>
      </c>
      <c r="C69" s="31" t="s">
        <v>73</v>
      </c>
      <c r="D69" s="35">
        <v>36292.699999999997</v>
      </c>
      <c r="E69" s="33">
        <f t="shared" si="0"/>
        <v>10.499371898100863</v>
      </c>
      <c r="F69" s="35">
        <v>68601.7</v>
      </c>
      <c r="G69" s="33">
        <f t="shared" si="0"/>
        <v>11.136072594748033</v>
      </c>
      <c r="H69" s="33">
        <f t="shared" si="1"/>
        <v>0.63670069664716955</v>
      </c>
      <c r="I69" s="33">
        <f>AVERAGE(H69:H71)</f>
        <v>0.71466532447430475</v>
      </c>
      <c r="J69" s="32">
        <f>STDEV(H69:H71)</f>
        <v>6.7806217269375038E-2</v>
      </c>
      <c r="K69" s="33">
        <f t="shared" si="2"/>
        <v>1.0413482163689185</v>
      </c>
      <c r="L69" s="33">
        <f>AVERAGE(K69:K71)</f>
        <v>0.99387553887960678</v>
      </c>
      <c r="M69" s="32">
        <f>STDEV(K69:K71)</f>
        <v>5.2563102378578634E-2</v>
      </c>
      <c r="N69" s="35"/>
      <c r="P69" s="35"/>
      <c r="Q69" s="33"/>
      <c r="R69" s="32"/>
      <c r="S69" s="33"/>
      <c r="T69" s="33"/>
      <c r="U69" s="32"/>
    </row>
    <row r="70" spans="1:21">
      <c r="A70">
        <v>1</v>
      </c>
      <c r="B70" t="s">
        <v>84</v>
      </c>
      <c r="C70" s="31" t="s">
        <v>74</v>
      </c>
      <c r="D70" s="35">
        <v>34808.300000000003</v>
      </c>
      <c r="E70" s="33">
        <f t="shared" si="0"/>
        <v>10.457611143071718</v>
      </c>
      <c r="F70" s="35">
        <v>74420.7</v>
      </c>
      <c r="G70" s="33">
        <f t="shared" si="0"/>
        <v>11.217489407930012</v>
      </c>
      <c r="H70" s="33">
        <f t="shared" si="1"/>
        <v>0.75987826485829402</v>
      </c>
      <c r="J70" s="32"/>
      <c r="K70" s="33">
        <f t="shared" si="2"/>
        <v>0.93738804136678233</v>
      </c>
      <c r="M70" s="32"/>
      <c r="N70" s="35"/>
      <c r="P70" s="35"/>
      <c r="R70" s="32"/>
      <c r="S70" s="33"/>
      <c r="U70" s="32"/>
    </row>
    <row r="71" spans="1:21">
      <c r="A71">
        <v>1</v>
      </c>
      <c r="B71" t="s">
        <v>84</v>
      </c>
      <c r="C71" s="31" t="s">
        <v>75</v>
      </c>
      <c r="D71" s="35">
        <v>34363.800000000003</v>
      </c>
      <c r="E71" s="33">
        <f t="shared" si="0"/>
        <v>10.444758963696778</v>
      </c>
      <c r="F71" s="35">
        <v>72560.5</v>
      </c>
      <c r="G71" s="33">
        <f t="shared" si="0"/>
        <v>11.192175975614228</v>
      </c>
      <c r="H71" s="33">
        <f t="shared" si="1"/>
        <v>0.74741701191745058</v>
      </c>
      <c r="J71" s="32"/>
      <c r="K71" s="33">
        <f t="shared" si="2"/>
        <v>1.0028903589031195</v>
      </c>
      <c r="M71" s="32"/>
      <c r="N71" s="35"/>
      <c r="P71" s="35"/>
      <c r="R71" s="32"/>
      <c r="S71" s="33"/>
      <c r="U71" s="32"/>
    </row>
    <row r="72" spans="1:21">
      <c r="A72">
        <v>5</v>
      </c>
      <c r="B72" t="s">
        <v>84</v>
      </c>
      <c r="C72" s="31" t="s">
        <v>76</v>
      </c>
      <c r="D72" s="35">
        <v>35402.1</v>
      </c>
      <c r="E72" s="33">
        <f t="shared" si="0"/>
        <v>10.474526419396282</v>
      </c>
      <c r="F72" s="35">
        <v>42664.1</v>
      </c>
      <c r="G72" s="33">
        <f t="shared" si="0"/>
        <v>10.661113096174185</v>
      </c>
      <c r="H72" s="33">
        <f t="shared" si="1"/>
        <v>0.18658667677790319</v>
      </c>
      <c r="I72" s="33">
        <f>AVERAGE(H72:H74)</f>
        <v>0.33064378955592905</v>
      </c>
      <c r="J72" s="32">
        <f>STDEV(H72:H74)</f>
        <v>0.13259459525131173</v>
      </c>
      <c r="K72" s="33">
        <f t="shared" si="2"/>
        <v>0.22943462833431738</v>
      </c>
      <c r="L72" s="33">
        <f>AVERAGE(K72:K74)</f>
        <v>0.33776183886562744</v>
      </c>
      <c r="M72" s="32">
        <f>STDEV(K72:K74)</f>
        <v>0.21414610736243714</v>
      </c>
      <c r="N72" s="35"/>
      <c r="P72" s="35"/>
      <c r="Q72" s="33"/>
      <c r="R72" s="32"/>
      <c r="S72" s="33"/>
      <c r="T72" s="33"/>
      <c r="U72" s="32"/>
    </row>
    <row r="73" spans="1:21">
      <c r="A73">
        <v>5</v>
      </c>
      <c r="B73" t="s">
        <v>84</v>
      </c>
      <c r="C73" s="31" t="s">
        <v>77</v>
      </c>
      <c r="D73" s="35">
        <v>35084.800000000003</v>
      </c>
      <c r="E73" s="33">
        <f t="shared" si="0"/>
        <v>10.465523267228358</v>
      </c>
      <c r="F73" s="35">
        <v>54891.1</v>
      </c>
      <c r="G73" s="33">
        <f t="shared" si="0"/>
        <v>10.913106501423295</v>
      </c>
      <c r="H73" s="33">
        <f t="shared" si="1"/>
        <v>0.44758323419493706</v>
      </c>
      <c r="J73" s="32"/>
      <c r="K73" s="33">
        <f t="shared" si="2"/>
        <v>0.58442860486471915</v>
      </c>
      <c r="M73" s="32"/>
      <c r="N73" s="35"/>
      <c r="P73" s="35"/>
      <c r="R73" s="32"/>
      <c r="S73" s="33"/>
      <c r="U73" s="32"/>
    </row>
    <row r="74" spans="1:21">
      <c r="A74">
        <v>5</v>
      </c>
      <c r="B74" t="s">
        <v>84</v>
      </c>
      <c r="C74" s="31" t="s">
        <v>78</v>
      </c>
      <c r="D74" s="35">
        <v>36059.1</v>
      </c>
      <c r="E74" s="33">
        <f t="shared" si="0"/>
        <v>10.492914538043181</v>
      </c>
      <c r="F74" s="35">
        <v>51569</v>
      </c>
      <c r="G74" s="33">
        <f t="shared" si="0"/>
        <v>10.850675995738127</v>
      </c>
      <c r="H74" s="33">
        <f>G74-E74</f>
        <v>0.35776145769494683</v>
      </c>
      <c r="I74" s="33"/>
      <c r="J74" s="33"/>
      <c r="K74" s="33">
        <f t="shared" si="2"/>
        <v>0.19942228339784585</v>
      </c>
      <c r="N74" s="35"/>
      <c r="P74" s="35"/>
      <c r="S74" s="33"/>
    </row>
    <row r="75" spans="1:21">
      <c r="A75" s="31"/>
    </row>
    <row r="76" spans="1:21">
      <c r="A76" s="31"/>
    </row>
    <row r="77" spans="1:21">
      <c r="A77" s="31"/>
      <c r="C77" s="30" t="s">
        <v>36</v>
      </c>
      <c r="D77" s="30" t="s">
        <v>31</v>
      </c>
      <c r="F77" s="30" t="s">
        <v>33</v>
      </c>
      <c r="I77" t="s">
        <v>87</v>
      </c>
      <c r="J77" t="s">
        <v>88</v>
      </c>
    </row>
    <row r="78" spans="1:21">
      <c r="A78">
        <v>0</v>
      </c>
      <c r="B78" t="s">
        <v>14</v>
      </c>
      <c r="C78" s="31" t="s">
        <v>37</v>
      </c>
      <c r="D78" s="35">
        <v>2018.98</v>
      </c>
      <c r="E78" s="33">
        <f>LN(D78)</f>
        <v>7.6103477123697667</v>
      </c>
      <c r="F78" s="35">
        <v>2567.85</v>
      </c>
      <c r="G78" s="33">
        <f>LN(F78)</f>
        <v>7.8508242518888967</v>
      </c>
      <c r="H78" s="33">
        <f>G78-E78</f>
        <v>0.24047653951912995</v>
      </c>
      <c r="I78" s="33">
        <f>AVERAGE(H78:H80)</f>
        <v>0.40061166498198969</v>
      </c>
      <c r="J78" s="32">
        <f>STDEV(H78:H80)</f>
        <v>0.14196147150166355</v>
      </c>
    </row>
    <row r="79" spans="1:21">
      <c r="A79">
        <v>0</v>
      </c>
      <c r="B79" t="s">
        <v>14</v>
      </c>
      <c r="C79" s="31" t="s">
        <v>38</v>
      </c>
      <c r="D79" s="35">
        <v>1823.11</v>
      </c>
      <c r="E79" s="33">
        <f t="shared" ref="E79" si="3">LN(D79)</f>
        <v>7.5082991129570109</v>
      </c>
      <c r="F79" s="35">
        <v>3039.11</v>
      </c>
      <c r="G79" s="33">
        <f t="shared" ref="G79" si="4">LN(F79)</f>
        <v>8.0193199883788733</v>
      </c>
      <c r="H79" s="33">
        <f t="shared" ref="H79:H98" si="5">G79-E79</f>
        <v>0.51102087542186236</v>
      </c>
      <c r="J79" s="32"/>
    </row>
    <row r="80" spans="1:21">
      <c r="A80">
        <v>0</v>
      </c>
      <c r="B80" t="s">
        <v>14</v>
      </c>
      <c r="C80" s="31" t="s">
        <v>39</v>
      </c>
      <c r="D80" s="35">
        <v>1801.96</v>
      </c>
      <c r="E80" s="33">
        <f t="shared" ref="E80" si="6">LN(D80)</f>
        <v>7.4966302403636451</v>
      </c>
      <c r="F80" s="35">
        <v>2826.99</v>
      </c>
      <c r="G80" s="33">
        <f t="shared" ref="G80" si="7">LN(F80)</f>
        <v>7.9469678203686218</v>
      </c>
      <c r="H80" s="33">
        <f t="shared" si="5"/>
        <v>0.4503375800049767</v>
      </c>
      <c r="J80" s="32"/>
    </row>
    <row r="81" spans="1:10">
      <c r="A81">
        <v>0.05</v>
      </c>
      <c r="B81" t="s">
        <v>14</v>
      </c>
      <c r="C81" s="31" t="s">
        <v>40</v>
      </c>
      <c r="D81" s="35">
        <v>2098.6999999999998</v>
      </c>
      <c r="E81" s="33">
        <f t="shared" ref="E81" si="8">LN(D81)</f>
        <v>7.6490733844033754</v>
      </c>
      <c r="F81" s="35">
        <v>2473.62</v>
      </c>
      <c r="G81" s="33">
        <f t="shared" ref="G81" si="9">LN(F81)</f>
        <v>7.8134379437420467</v>
      </c>
      <c r="H81" s="33">
        <f t="shared" si="5"/>
        <v>0.16436455933867133</v>
      </c>
      <c r="I81" s="33">
        <f>AVERAGE(H81:H83)</f>
        <v>0.23905621781570355</v>
      </c>
      <c r="J81" s="32">
        <f>STDEV(H81:H83)</f>
        <v>0.2174157362002882</v>
      </c>
    </row>
    <row r="82" spans="1:10">
      <c r="A82">
        <v>0.05</v>
      </c>
      <c r="B82" t="s">
        <v>14</v>
      </c>
      <c r="C82" s="31" t="s">
        <v>41</v>
      </c>
      <c r="D82" s="35">
        <v>2119.88</v>
      </c>
      <c r="E82" s="33">
        <f t="shared" ref="E82" si="10">LN(D82)</f>
        <v>7.659114762290419</v>
      </c>
      <c r="F82" s="35">
        <v>3439.52</v>
      </c>
      <c r="G82" s="33">
        <f t="shared" ref="G82" si="11">LN(F82)</f>
        <v>8.1430872057478254</v>
      </c>
      <c r="H82" s="33">
        <f t="shared" si="5"/>
        <v>0.48397244345740642</v>
      </c>
      <c r="J82" s="32"/>
    </row>
    <row r="83" spans="1:10">
      <c r="A83">
        <v>0.05</v>
      </c>
      <c r="B83" t="s">
        <v>14</v>
      </c>
      <c r="C83" s="31" t="s">
        <v>42</v>
      </c>
      <c r="D83" s="35">
        <v>2353.0700000000002</v>
      </c>
      <c r="E83" s="33">
        <f t="shared" ref="E83" si="12">LN(D83)</f>
        <v>7.7634761375411312</v>
      </c>
      <c r="F83" s="35">
        <v>2520.7399999999998</v>
      </c>
      <c r="G83" s="33">
        <f t="shared" ref="G83" si="13">LN(F83)</f>
        <v>7.8323077881921641</v>
      </c>
      <c r="H83" s="33">
        <f t="shared" si="5"/>
        <v>6.8831650651032916E-2</v>
      </c>
      <c r="J83" s="32"/>
    </row>
    <row r="84" spans="1:10">
      <c r="A84">
        <v>0.1</v>
      </c>
      <c r="B84" t="s">
        <v>14</v>
      </c>
      <c r="C84" s="31" t="s">
        <v>43</v>
      </c>
      <c r="D84" s="35">
        <v>2607.4499999999998</v>
      </c>
      <c r="E84" s="33">
        <f t="shared" ref="E84" si="14">LN(D84)</f>
        <v>7.8661280112356593</v>
      </c>
      <c r="F84" s="35">
        <v>3086.14</v>
      </c>
      <c r="G84" s="33">
        <f t="shared" ref="G84" si="15">LN(F84)</f>
        <v>8.0346763980638922</v>
      </c>
      <c r="H84" s="33">
        <f t="shared" si="5"/>
        <v>0.16854838682823292</v>
      </c>
      <c r="I84" s="33">
        <f>AVERAGE(H84:H86)</f>
        <v>0.14985184822187461</v>
      </c>
      <c r="J84" s="32">
        <f>STDEV(H84:H86)</f>
        <v>0.10641927952590717</v>
      </c>
    </row>
    <row r="85" spans="1:10">
      <c r="A85">
        <v>0.1</v>
      </c>
      <c r="B85" t="s">
        <v>14</v>
      </c>
      <c r="C85" s="31" t="s">
        <v>44</v>
      </c>
      <c r="D85" s="35">
        <v>2501.4899999999998</v>
      </c>
      <c r="E85" s="33">
        <f t="shared" ref="E85" si="16">LN(D85)</f>
        <v>7.8246418333188297</v>
      </c>
      <c r="F85" s="35">
        <v>2591.4299999999998</v>
      </c>
      <c r="G85" s="33">
        <f t="shared" ref="G85" si="17">LN(F85)</f>
        <v>7.8599651258815788</v>
      </c>
      <c r="H85" s="33">
        <f t="shared" si="5"/>
        <v>3.5323292562749131E-2</v>
      </c>
      <c r="J85" s="32"/>
    </row>
    <row r="86" spans="1:10">
      <c r="A86">
        <v>0.1</v>
      </c>
      <c r="B86" t="s">
        <v>14</v>
      </c>
      <c r="C86" s="31" t="s">
        <v>45</v>
      </c>
      <c r="D86" s="35">
        <v>2395.48</v>
      </c>
      <c r="E86" s="33">
        <f t="shared" ref="E86" si="18">LN(D86)</f>
        <v>7.7813389073006389</v>
      </c>
      <c r="F86" s="35">
        <v>3062.61</v>
      </c>
      <c r="G86" s="33">
        <f t="shared" ref="G86" si="19">LN(F86)</f>
        <v>8.0270227725752807</v>
      </c>
      <c r="H86" s="33">
        <f t="shared" si="5"/>
        <v>0.24568386527464181</v>
      </c>
      <c r="J86" s="32"/>
    </row>
    <row r="87" spans="1:10">
      <c r="A87">
        <v>0.2</v>
      </c>
      <c r="B87" t="s">
        <v>14</v>
      </c>
      <c r="C87" s="31" t="s">
        <v>46</v>
      </c>
      <c r="D87" s="35">
        <v>1653.55</v>
      </c>
      <c r="E87" s="33">
        <f t="shared" ref="E87" si="20">LN(D87)</f>
        <v>7.4106797708518704</v>
      </c>
      <c r="F87" s="35">
        <v>2709.22</v>
      </c>
      <c r="G87" s="33">
        <f t="shared" ref="G87" si="21">LN(F87)</f>
        <v>7.9044160495665636</v>
      </c>
      <c r="H87" s="33">
        <f t="shared" si="5"/>
        <v>0.49373627871469328</v>
      </c>
      <c r="I87" s="33">
        <f>AVERAGE(H87:H89)</f>
        <v>0.38191765196182964</v>
      </c>
      <c r="J87" s="32">
        <f>STDEV(H87:H89)</f>
        <v>9.9816709483959043E-2</v>
      </c>
    </row>
    <row r="88" spans="1:10">
      <c r="A88">
        <v>0.2</v>
      </c>
      <c r="B88" t="s">
        <v>14</v>
      </c>
      <c r="C88" s="31" t="s">
        <v>47</v>
      </c>
      <c r="D88" s="35">
        <v>1759.51</v>
      </c>
      <c r="E88" s="33">
        <f t="shared" ref="E88" si="22">LN(D88)</f>
        <v>7.4727906401782827</v>
      </c>
      <c r="F88" s="35">
        <v>2379.38</v>
      </c>
      <c r="G88" s="33">
        <f t="shared" ref="G88" si="23">LN(F88)</f>
        <v>7.7745952285267261</v>
      </c>
      <c r="H88" s="33">
        <f t="shared" si="5"/>
        <v>0.30180458834844348</v>
      </c>
      <c r="J88" s="32"/>
    </row>
    <row r="89" spans="1:10">
      <c r="A89">
        <v>0.2</v>
      </c>
      <c r="B89" t="s">
        <v>14</v>
      </c>
      <c r="C89" s="31" t="s">
        <v>48</v>
      </c>
      <c r="D89" s="35">
        <v>2141.1</v>
      </c>
      <c r="E89" s="33">
        <f t="shared" ref="E89" si="24">LN(D89)</f>
        <v>7.6690749946451318</v>
      </c>
      <c r="F89" s="35">
        <v>3039.01</v>
      </c>
      <c r="G89" s="33">
        <f t="shared" ref="G89" si="25">LN(F89)</f>
        <v>8.0192870834674839</v>
      </c>
      <c r="H89" s="33">
        <f t="shared" si="5"/>
        <v>0.35021208882235211</v>
      </c>
      <c r="J89" s="32"/>
    </row>
    <row r="90" spans="1:10">
      <c r="A90">
        <v>0.5</v>
      </c>
      <c r="B90" t="s">
        <v>14</v>
      </c>
      <c r="C90" s="31" t="s">
        <v>49</v>
      </c>
      <c r="D90" s="35">
        <v>2035.09</v>
      </c>
      <c r="E90" s="33">
        <f t="shared" ref="E90" si="26">LN(D90)</f>
        <v>7.6182953229429788</v>
      </c>
      <c r="F90" s="35">
        <v>3015.46</v>
      </c>
      <c r="G90" s="33">
        <f t="shared" ref="G90" si="27">LN(F90)</f>
        <v>8.0115076680045227</v>
      </c>
      <c r="H90" s="33">
        <f t="shared" si="5"/>
        <v>0.3932123450615439</v>
      </c>
      <c r="I90" s="33">
        <f>AVERAGE(H90:H92)</f>
        <v>0.18255668030482397</v>
      </c>
      <c r="J90" s="32">
        <f>STDEV(H90:H92)</f>
        <v>0.18941530212750154</v>
      </c>
    </row>
    <row r="91" spans="1:10">
      <c r="A91">
        <v>0.5</v>
      </c>
      <c r="B91" t="s">
        <v>14</v>
      </c>
      <c r="C91" s="31" t="s">
        <v>50</v>
      </c>
      <c r="D91" s="35">
        <v>2225.88</v>
      </c>
      <c r="E91" s="33">
        <f t="shared" ref="E91" si="28">LN(D91)</f>
        <v>7.7079076220265872</v>
      </c>
      <c r="F91" s="35">
        <v>2285.14</v>
      </c>
      <c r="G91" s="33">
        <f t="shared" ref="G91" si="29">LN(F91)</f>
        <v>7.734182570598036</v>
      </c>
      <c r="H91" s="33">
        <f t="shared" si="5"/>
        <v>2.6274948571448853E-2</v>
      </c>
      <c r="J91" s="32"/>
    </row>
    <row r="92" spans="1:10">
      <c r="A92">
        <v>0.5</v>
      </c>
      <c r="B92" t="s">
        <v>14</v>
      </c>
      <c r="C92" s="31" t="s">
        <v>51</v>
      </c>
      <c r="D92" s="35">
        <v>2777.04</v>
      </c>
      <c r="E92" s="33">
        <f t="shared" ref="E92" si="30">LN(D92)</f>
        <v>7.9291408912361918</v>
      </c>
      <c r="F92" s="35">
        <v>3156.83</v>
      </c>
      <c r="G92" s="33">
        <f t="shared" ref="G92" si="31">LN(F92)</f>
        <v>8.057323638517671</v>
      </c>
      <c r="H92" s="33">
        <f t="shared" si="5"/>
        <v>0.12818274728147916</v>
      </c>
      <c r="J92" s="32"/>
    </row>
    <row r="93" spans="1:10">
      <c r="A93">
        <v>1</v>
      </c>
      <c r="B93" t="s">
        <v>14</v>
      </c>
      <c r="C93" s="31" t="s">
        <v>52</v>
      </c>
      <c r="D93" s="35">
        <v>2543.87</v>
      </c>
      <c r="E93" s="33">
        <f t="shared" ref="E93" si="32">LN(D93)</f>
        <v>7.8414418225254003</v>
      </c>
      <c r="F93" s="35">
        <v>3698.69</v>
      </c>
      <c r="G93" s="33">
        <f t="shared" ref="G93" si="33">LN(F93)</f>
        <v>8.2157339818863271</v>
      </c>
      <c r="H93" s="33">
        <f t="shared" si="5"/>
        <v>0.37429215936092675</v>
      </c>
      <c r="I93" s="33">
        <f>AVERAGE(H93:H95)</f>
        <v>0.34102587202103091</v>
      </c>
      <c r="J93" s="32">
        <f>STDEV(H93:H95)</f>
        <v>5.719919047382311E-2</v>
      </c>
    </row>
    <row r="94" spans="1:10">
      <c r="A94">
        <v>1</v>
      </c>
      <c r="B94" t="s">
        <v>14</v>
      </c>
      <c r="C94" s="31" t="s">
        <v>53</v>
      </c>
      <c r="D94" s="35">
        <v>2755.84</v>
      </c>
      <c r="E94" s="33">
        <f t="shared" ref="E94" si="34">LN(D94)</f>
        <v>7.9214775752958886</v>
      </c>
      <c r="F94" s="35">
        <v>3628.07</v>
      </c>
      <c r="G94" s="33">
        <f t="shared" ref="G94" si="35">LN(F94)</f>
        <v>8.1964561054259608</v>
      </c>
      <c r="H94" s="33">
        <f t="shared" si="5"/>
        <v>0.27497853013007223</v>
      </c>
      <c r="J94" s="32"/>
    </row>
    <row r="95" spans="1:10">
      <c r="A95">
        <v>1</v>
      </c>
      <c r="B95" t="s">
        <v>14</v>
      </c>
      <c r="C95" s="31" t="s">
        <v>54</v>
      </c>
      <c r="D95" s="35">
        <v>3031.44</v>
      </c>
      <c r="E95" s="33">
        <f t="shared" ref="E95" si="36">LN(D95)</f>
        <v>8.0167930331338297</v>
      </c>
      <c r="F95" s="35">
        <v>4405.46</v>
      </c>
      <c r="G95" s="33">
        <f t="shared" ref="G95" si="37">LN(F95)</f>
        <v>8.3905999597059235</v>
      </c>
      <c r="H95" s="33">
        <f t="shared" si="5"/>
        <v>0.3738069265720938</v>
      </c>
      <c r="J95" s="32"/>
    </row>
    <row r="96" spans="1:10">
      <c r="A96">
        <v>5</v>
      </c>
      <c r="B96" t="s">
        <v>14</v>
      </c>
      <c r="C96" s="31" t="s">
        <v>55</v>
      </c>
      <c r="D96" s="35">
        <v>2628.68</v>
      </c>
      <c r="E96" s="33">
        <f t="shared" ref="E96" si="38">LN(D96)</f>
        <v>7.8742370980365886</v>
      </c>
      <c r="F96" s="35">
        <v>3628</v>
      </c>
      <c r="G96" s="33">
        <f t="shared" ref="G96" si="39">LN(F96)</f>
        <v>8.1964368112350279</v>
      </c>
      <c r="H96" s="33">
        <f t="shared" si="5"/>
        <v>0.32219971319843932</v>
      </c>
      <c r="I96" s="33">
        <f>AVERAGE(H96:H98)</f>
        <v>0.37735328562350734</v>
      </c>
      <c r="J96" s="32">
        <f>STDEV(H96:H98)</f>
        <v>0.10022274436307557</v>
      </c>
    </row>
    <row r="97" spans="1:12">
      <c r="A97">
        <v>5</v>
      </c>
      <c r="B97" t="s">
        <v>14</v>
      </c>
      <c r="C97" s="31" t="s">
        <v>56</v>
      </c>
      <c r="D97" s="35">
        <v>2883.11</v>
      </c>
      <c r="E97" s="33">
        <f t="shared" ref="E97" si="40">LN(D97)</f>
        <v>7.9666248516104954</v>
      </c>
      <c r="F97" s="35">
        <v>3957.81</v>
      </c>
      <c r="G97" s="33">
        <f t="shared" ref="G97" si="41">LN(F97)</f>
        <v>8.2834461209678345</v>
      </c>
      <c r="H97" s="33">
        <f t="shared" si="5"/>
        <v>0.31682126935733912</v>
      </c>
      <c r="I97" s="33"/>
      <c r="J97" s="33"/>
      <c r="L97" s="32"/>
    </row>
    <row r="98" spans="1:12">
      <c r="A98">
        <v>5</v>
      </c>
      <c r="B98" t="s">
        <v>14</v>
      </c>
      <c r="C98" s="31" t="s">
        <v>57</v>
      </c>
      <c r="D98" s="35">
        <v>2777.05</v>
      </c>
      <c r="E98" s="33">
        <f t="shared" ref="E98" si="42">LN(D98)</f>
        <v>7.9291444921861221</v>
      </c>
      <c r="F98" s="35">
        <v>4546.82</v>
      </c>
      <c r="G98" s="33">
        <f t="shared" ref="G98" si="43">LN(F98)</f>
        <v>8.4221833665008656</v>
      </c>
      <c r="H98" s="33">
        <f t="shared" si="5"/>
        <v>0.49303887431474358</v>
      </c>
      <c r="I98" s="33"/>
      <c r="J98" s="33"/>
    </row>
    <row r="99" spans="1:12">
      <c r="C99" s="31"/>
      <c r="E99" s="33"/>
      <c r="G99" s="33"/>
    </row>
    <row r="100" spans="1:12">
      <c r="C100" s="31"/>
      <c r="E100" s="33"/>
      <c r="G100" s="33"/>
    </row>
    <row r="101" spans="1:12">
      <c r="C101" s="31"/>
      <c r="E101" s="33"/>
      <c r="G101" s="33"/>
    </row>
    <row r="102" spans="1:12">
      <c r="C102" s="31"/>
      <c r="E102" s="33"/>
      <c r="G102" s="33"/>
    </row>
    <row r="103" spans="1:12">
      <c r="C103" s="31"/>
      <c r="E103" s="33"/>
      <c r="G103" s="33"/>
    </row>
    <row r="104" spans="1:12">
      <c r="C104" s="31"/>
      <c r="E104" s="33"/>
      <c r="G104" s="33"/>
    </row>
    <row r="105" spans="1:12">
      <c r="C105" s="31"/>
      <c r="E105" s="33"/>
      <c r="G105" s="33"/>
    </row>
    <row r="106" spans="1:12">
      <c r="C106" s="31"/>
      <c r="E106" s="33"/>
      <c r="G106" s="33"/>
    </row>
    <row r="107" spans="1:12">
      <c r="C107" s="31"/>
      <c r="E107" s="33"/>
      <c r="G107" s="33"/>
    </row>
    <row r="108" spans="1:12">
      <c r="C108" s="31"/>
      <c r="E108" s="33"/>
      <c r="G108" s="33"/>
    </row>
    <row r="109" spans="1:12">
      <c r="C109" s="31"/>
      <c r="E109" s="33"/>
      <c r="G109" s="33"/>
    </row>
    <row r="110" spans="1:12">
      <c r="C110" s="31"/>
      <c r="E110" s="33"/>
      <c r="G110" s="33"/>
    </row>
    <row r="111" spans="1:12">
      <c r="C111" s="31"/>
      <c r="E111" s="33"/>
      <c r="G111" s="33"/>
    </row>
    <row r="112" spans="1:12">
      <c r="C112" s="31"/>
      <c r="E112" s="33"/>
      <c r="G112" s="33"/>
    </row>
    <row r="113" spans="3:7">
      <c r="C113" s="31"/>
      <c r="E113" s="33"/>
      <c r="G113" s="33"/>
    </row>
    <row r="114" spans="3:7">
      <c r="C114" s="31"/>
      <c r="E114" s="33"/>
      <c r="G114" s="33"/>
    </row>
    <row r="115" spans="3:7">
      <c r="C115" s="31"/>
      <c r="E115" s="33"/>
      <c r="G115" s="33"/>
    </row>
    <row r="116" spans="3:7">
      <c r="C116" s="31"/>
      <c r="E116" s="33"/>
      <c r="G116" s="33"/>
    </row>
    <row r="117" spans="3:7">
      <c r="C117" s="31"/>
      <c r="E117" s="33"/>
      <c r="G117" s="33"/>
    </row>
    <row r="118" spans="3:7">
      <c r="C118" s="31"/>
      <c r="E118" s="33"/>
      <c r="G118" s="33"/>
    </row>
    <row r="119" spans="3:7">
      <c r="C119" s="31"/>
      <c r="E119" s="33"/>
      <c r="G119" s="33"/>
    </row>
  </sheetData>
  <phoneticPr fontId="7" type="noConversion"/>
  <pageMargins left="0.75" right="0.75" top="1" bottom="1" header="0.5" footer="0.5"/>
  <pageSetup scale="81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46"/>
  <sheetViews>
    <sheetView topLeftCell="A26" workbookViewId="0">
      <selection activeCell="I37" sqref="I37"/>
    </sheetView>
  </sheetViews>
  <sheetFormatPr baseColWidth="10" defaultRowHeight="15" x14ac:dyDescent="0"/>
  <sheetData>
    <row r="4" spans="1:4">
      <c r="C4" s="30" t="s">
        <v>36</v>
      </c>
      <c r="D4" s="30" t="s">
        <v>35</v>
      </c>
    </row>
    <row r="5" spans="1:4">
      <c r="A5">
        <v>0</v>
      </c>
      <c r="B5" t="s">
        <v>14</v>
      </c>
      <c r="C5" s="31" t="s">
        <v>37</v>
      </c>
      <c r="D5" s="31">
        <v>0.56110000000000004</v>
      </c>
    </row>
    <row r="6" spans="1:4">
      <c r="A6">
        <v>0</v>
      </c>
      <c r="B6" t="s">
        <v>14</v>
      </c>
      <c r="C6" s="31" t="s">
        <v>38</v>
      </c>
      <c r="D6" s="31">
        <v>0.53639999999999999</v>
      </c>
    </row>
    <row r="7" spans="1:4">
      <c r="A7">
        <v>0</v>
      </c>
      <c r="B7" t="s">
        <v>14</v>
      </c>
      <c r="C7" s="31" t="s">
        <v>39</v>
      </c>
      <c r="D7" s="31">
        <v>0.55940000000000001</v>
      </c>
    </row>
    <row r="8" spans="1:4">
      <c r="A8">
        <v>0.05</v>
      </c>
      <c r="B8" t="s">
        <v>14</v>
      </c>
      <c r="C8" s="31" t="s">
        <v>40</v>
      </c>
      <c r="D8" s="31">
        <v>0.5595</v>
      </c>
    </row>
    <row r="9" spans="1:4">
      <c r="A9">
        <v>0.05</v>
      </c>
      <c r="B9" t="s">
        <v>14</v>
      </c>
      <c r="C9" s="31" t="s">
        <v>41</v>
      </c>
      <c r="D9" s="31">
        <v>0.56710000000000005</v>
      </c>
    </row>
    <row r="10" spans="1:4">
      <c r="A10">
        <v>0.05</v>
      </c>
      <c r="B10" t="s">
        <v>14</v>
      </c>
      <c r="C10" s="31" t="s">
        <v>42</v>
      </c>
      <c r="D10" s="31">
        <v>0.57779999999999998</v>
      </c>
    </row>
    <row r="11" spans="1:4">
      <c r="A11">
        <v>0.1</v>
      </c>
      <c r="B11" t="s">
        <v>14</v>
      </c>
      <c r="C11" s="31" t="s">
        <v>43</v>
      </c>
      <c r="D11" s="31">
        <v>0.56979999999999997</v>
      </c>
    </row>
    <row r="12" spans="1:4">
      <c r="A12">
        <v>0.1</v>
      </c>
      <c r="B12" t="s">
        <v>14</v>
      </c>
      <c r="C12" s="31" t="s">
        <v>44</v>
      </c>
      <c r="D12" s="31">
        <v>0.56259999999999999</v>
      </c>
    </row>
    <row r="13" spans="1:4">
      <c r="A13">
        <v>0.1</v>
      </c>
      <c r="B13" t="s">
        <v>14</v>
      </c>
      <c r="C13" s="31" t="s">
        <v>45</v>
      </c>
      <c r="D13" s="31">
        <v>0.56799999999999995</v>
      </c>
    </row>
    <row r="14" spans="1:4">
      <c r="A14">
        <v>0.2</v>
      </c>
      <c r="B14" t="s">
        <v>14</v>
      </c>
      <c r="C14" s="31" t="s">
        <v>46</v>
      </c>
      <c r="D14" s="31">
        <v>0.48049999999999998</v>
      </c>
    </row>
    <row r="15" spans="1:4">
      <c r="A15">
        <v>0.2</v>
      </c>
      <c r="B15" t="s">
        <v>14</v>
      </c>
      <c r="C15" s="31" t="s">
        <v>47</v>
      </c>
      <c r="D15" s="31">
        <v>0.51790000000000003</v>
      </c>
    </row>
    <row r="16" spans="1:4">
      <c r="A16">
        <v>0.2</v>
      </c>
      <c r="B16" t="s">
        <v>14</v>
      </c>
      <c r="C16" s="31" t="s">
        <v>48</v>
      </c>
      <c r="D16" s="31">
        <v>0.56089999999999995</v>
      </c>
    </row>
    <row r="17" spans="1:4">
      <c r="A17">
        <v>0.5</v>
      </c>
      <c r="B17" t="s">
        <v>14</v>
      </c>
      <c r="C17" s="31" t="s">
        <v>49</v>
      </c>
      <c r="D17" s="31">
        <v>0.55810000000000004</v>
      </c>
    </row>
    <row r="18" spans="1:4">
      <c r="A18">
        <v>0.5</v>
      </c>
      <c r="B18" t="s">
        <v>14</v>
      </c>
      <c r="C18" s="31" t="s">
        <v>50</v>
      </c>
      <c r="D18" s="31">
        <v>0.54039999999999999</v>
      </c>
    </row>
    <row r="19" spans="1:4">
      <c r="A19">
        <v>0.5</v>
      </c>
      <c r="B19" t="s">
        <v>14</v>
      </c>
      <c r="C19" s="31" t="s">
        <v>51</v>
      </c>
      <c r="D19" s="31">
        <v>0.52359999999999995</v>
      </c>
    </row>
    <row r="20" spans="1:4">
      <c r="A20">
        <v>1</v>
      </c>
      <c r="B20" t="s">
        <v>14</v>
      </c>
      <c r="C20" s="31" t="s">
        <v>52</v>
      </c>
      <c r="D20" s="31">
        <v>0.51649999999999996</v>
      </c>
    </row>
    <row r="21" spans="1:4">
      <c r="A21">
        <v>1</v>
      </c>
      <c r="B21" t="s">
        <v>14</v>
      </c>
      <c r="C21" s="31" t="s">
        <v>53</v>
      </c>
      <c r="D21" s="31">
        <v>0.54730000000000001</v>
      </c>
    </row>
    <row r="22" spans="1:4">
      <c r="A22">
        <v>1</v>
      </c>
      <c r="B22" t="s">
        <v>14</v>
      </c>
      <c r="C22" s="31" t="s">
        <v>54</v>
      </c>
      <c r="D22" s="31">
        <v>0.56120000000000003</v>
      </c>
    </row>
    <row r="23" spans="1:4">
      <c r="A23">
        <v>5</v>
      </c>
      <c r="B23" t="s">
        <v>14</v>
      </c>
      <c r="C23" s="31" t="s">
        <v>55</v>
      </c>
      <c r="D23" s="31">
        <v>0.56610000000000005</v>
      </c>
    </row>
    <row r="24" spans="1:4">
      <c r="A24">
        <v>5</v>
      </c>
      <c r="B24" t="s">
        <v>14</v>
      </c>
      <c r="C24" s="31" t="s">
        <v>56</v>
      </c>
      <c r="D24" s="31">
        <v>0.54749999999999999</v>
      </c>
    </row>
    <row r="25" spans="1:4">
      <c r="A25">
        <v>5</v>
      </c>
      <c r="B25" t="s">
        <v>14</v>
      </c>
      <c r="C25" s="31" t="s">
        <v>57</v>
      </c>
      <c r="D25" s="31">
        <v>0.54310000000000003</v>
      </c>
    </row>
    <row r="26" spans="1:4">
      <c r="A26">
        <v>0</v>
      </c>
      <c r="B26" t="s">
        <v>84</v>
      </c>
      <c r="C26" s="31" t="s">
        <v>58</v>
      </c>
      <c r="D26" s="31">
        <v>0.47760000000000002</v>
      </c>
    </row>
    <row r="27" spans="1:4">
      <c r="A27">
        <v>0</v>
      </c>
      <c r="B27" t="s">
        <v>84</v>
      </c>
      <c r="C27" s="31" t="s">
        <v>59</v>
      </c>
      <c r="D27" s="31">
        <v>0.44690000000000002</v>
      </c>
    </row>
    <row r="28" spans="1:4">
      <c r="A28">
        <v>0</v>
      </c>
      <c r="B28" t="s">
        <v>84</v>
      </c>
      <c r="C28" s="31" t="s">
        <v>60</v>
      </c>
      <c r="D28" s="31">
        <v>0.46550000000000002</v>
      </c>
    </row>
    <row r="29" spans="1:4">
      <c r="A29">
        <v>0.05</v>
      </c>
      <c r="B29" t="s">
        <v>84</v>
      </c>
      <c r="C29" s="31" t="s">
        <v>61</v>
      </c>
      <c r="D29" s="31">
        <v>0.43280000000000002</v>
      </c>
    </row>
    <row r="30" spans="1:4">
      <c r="A30">
        <v>0.05</v>
      </c>
      <c r="B30" t="s">
        <v>84</v>
      </c>
      <c r="C30" s="31" t="s">
        <v>62</v>
      </c>
      <c r="D30" s="31">
        <v>0.47989999999999999</v>
      </c>
    </row>
    <row r="31" spans="1:4">
      <c r="A31">
        <v>0.05</v>
      </c>
      <c r="B31" t="s">
        <v>84</v>
      </c>
      <c r="C31" s="31" t="s">
        <v>63</v>
      </c>
      <c r="D31" s="31">
        <v>0.46850000000000003</v>
      </c>
    </row>
    <row r="32" spans="1:4">
      <c r="A32">
        <v>0.1</v>
      </c>
      <c r="B32" t="s">
        <v>84</v>
      </c>
      <c r="C32" s="31" t="s">
        <v>64</v>
      </c>
      <c r="D32" s="31">
        <v>0.46789999999999998</v>
      </c>
    </row>
    <row r="33" spans="1:4">
      <c r="A33">
        <v>0.1</v>
      </c>
      <c r="B33" t="s">
        <v>84</v>
      </c>
      <c r="C33" s="31" t="s">
        <v>65</v>
      </c>
      <c r="D33" s="31">
        <v>0.45</v>
      </c>
    </row>
    <row r="34" spans="1:4">
      <c r="A34">
        <v>0.1</v>
      </c>
      <c r="B34" t="s">
        <v>84</v>
      </c>
      <c r="C34" s="31" t="s">
        <v>66</v>
      </c>
      <c r="D34" s="31">
        <v>0.46400000000000002</v>
      </c>
    </row>
    <row r="35" spans="1:4">
      <c r="A35">
        <v>0.2</v>
      </c>
      <c r="B35" t="s">
        <v>84</v>
      </c>
      <c r="C35" s="31" t="s">
        <v>67</v>
      </c>
      <c r="D35" s="31">
        <v>0.44119999999999998</v>
      </c>
    </row>
    <row r="36" spans="1:4">
      <c r="A36">
        <v>0.2</v>
      </c>
      <c r="B36" t="s">
        <v>84</v>
      </c>
      <c r="C36" s="31" t="s">
        <v>68</v>
      </c>
      <c r="D36" s="31">
        <v>0.46450000000000002</v>
      </c>
    </row>
    <row r="37" spans="1:4">
      <c r="A37">
        <v>0.2</v>
      </c>
      <c r="B37" t="s">
        <v>84</v>
      </c>
      <c r="C37" s="31" t="s">
        <v>69</v>
      </c>
      <c r="D37" s="31">
        <v>0.47160000000000002</v>
      </c>
    </row>
    <row r="38" spans="1:4">
      <c r="A38">
        <v>0.5</v>
      </c>
      <c r="B38" t="s">
        <v>84</v>
      </c>
      <c r="C38" s="31" t="s">
        <v>70</v>
      </c>
      <c r="D38" s="31">
        <v>0.44979999999999998</v>
      </c>
    </row>
    <row r="39" spans="1:4">
      <c r="A39">
        <v>0.5</v>
      </c>
      <c r="B39" t="s">
        <v>84</v>
      </c>
      <c r="C39" s="31" t="s">
        <v>71</v>
      </c>
      <c r="D39" s="31">
        <v>0.4279</v>
      </c>
    </row>
    <row r="40" spans="1:4">
      <c r="A40">
        <v>0.5</v>
      </c>
      <c r="B40" t="s">
        <v>84</v>
      </c>
      <c r="C40" s="31" t="s">
        <v>72</v>
      </c>
      <c r="D40" s="31">
        <v>0.44309999999999999</v>
      </c>
    </row>
    <row r="41" spans="1:4">
      <c r="A41">
        <v>1</v>
      </c>
      <c r="B41" t="s">
        <v>84</v>
      </c>
      <c r="C41" s="31" t="s">
        <v>73</v>
      </c>
      <c r="D41" s="31">
        <v>0.43230000000000002</v>
      </c>
    </row>
    <row r="42" spans="1:4">
      <c r="A42">
        <v>1</v>
      </c>
      <c r="B42" t="s">
        <v>84</v>
      </c>
      <c r="C42" s="31" t="s">
        <v>74</v>
      </c>
      <c r="D42" s="31">
        <v>0.44779999999999998</v>
      </c>
    </row>
    <row r="43" spans="1:4">
      <c r="A43">
        <v>1</v>
      </c>
      <c r="B43" t="s">
        <v>84</v>
      </c>
      <c r="C43" s="31" t="s">
        <v>75</v>
      </c>
      <c r="D43" s="31">
        <v>0.47120000000000001</v>
      </c>
    </row>
    <row r="44" spans="1:4">
      <c r="A44">
        <v>5</v>
      </c>
      <c r="B44" t="s">
        <v>84</v>
      </c>
      <c r="C44" s="31" t="s">
        <v>76</v>
      </c>
      <c r="D44" s="31" t="s">
        <v>83</v>
      </c>
    </row>
    <row r="45" spans="1:4">
      <c r="A45">
        <v>5</v>
      </c>
      <c r="B45" t="s">
        <v>84</v>
      </c>
      <c r="C45" s="31" t="s">
        <v>77</v>
      </c>
      <c r="D45" s="31">
        <v>0.4824</v>
      </c>
    </row>
    <row r="46" spans="1:4">
      <c r="A46">
        <v>5</v>
      </c>
      <c r="B46" t="s">
        <v>84</v>
      </c>
      <c r="C46" s="31" t="s">
        <v>78</v>
      </c>
      <c r="D46" s="31">
        <v>0.45989999999999998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Fire</vt:lpstr>
    </vt:vector>
  </TitlesOfParts>
  <Company>Woods Hole Oceanographic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Johnson</dc:creator>
  <cp:lastModifiedBy>Matthew Johnson</cp:lastModifiedBy>
  <cp:lastPrinted>2014-04-10T18:14:43Z</cp:lastPrinted>
  <dcterms:created xsi:type="dcterms:W3CDTF">2014-02-26T17:53:19Z</dcterms:created>
  <dcterms:modified xsi:type="dcterms:W3CDTF">2015-03-30T15:01:55Z</dcterms:modified>
</cp:coreProperties>
</file>