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280" yWindow="0" windowWidth="32200" windowHeight="21040" tabRatio="500"/>
  </bookViews>
  <sheets>
    <sheet name="Sheet1" sheetId="1" r:id="rId1"/>
    <sheet name="Fire" sheetId="4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8" i="1" l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77" i="1"/>
  <c r="K77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3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54" i="1"/>
  <c r="L54" i="1"/>
  <c r="G72" i="1"/>
  <c r="E72" i="1"/>
  <c r="G73" i="1"/>
  <c r="E73" i="1"/>
  <c r="G74" i="1"/>
  <c r="E74" i="1"/>
  <c r="J72" i="1"/>
  <c r="I72" i="1"/>
  <c r="G69" i="1"/>
  <c r="E69" i="1"/>
  <c r="G70" i="1"/>
  <c r="E70" i="1"/>
  <c r="G71" i="1"/>
  <c r="E71" i="1"/>
  <c r="J69" i="1"/>
  <c r="I69" i="1"/>
  <c r="G67" i="1"/>
  <c r="E67" i="1"/>
  <c r="G68" i="1"/>
  <c r="E68" i="1"/>
  <c r="J66" i="1"/>
  <c r="I66" i="1"/>
  <c r="G63" i="1"/>
  <c r="E63" i="1"/>
  <c r="G64" i="1"/>
  <c r="E64" i="1"/>
  <c r="G65" i="1"/>
  <c r="E65" i="1"/>
  <c r="J63" i="1"/>
  <c r="I63" i="1"/>
  <c r="G60" i="1"/>
  <c r="E60" i="1"/>
  <c r="G61" i="1"/>
  <c r="E61" i="1"/>
  <c r="G62" i="1"/>
  <c r="E62" i="1"/>
  <c r="J60" i="1"/>
  <c r="I60" i="1"/>
  <c r="G57" i="1"/>
  <c r="E57" i="1"/>
  <c r="G58" i="1"/>
  <c r="E58" i="1"/>
  <c r="G59" i="1"/>
  <c r="E59" i="1"/>
  <c r="J57" i="1"/>
  <c r="I57" i="1"/>
  <c r="G54" i="1"/>
  <c r="E54" i="1"/>
  <c r="G55" i="1"/>
  <c r="E55" i="1"/>
  <c r="G56" i="1"/>
  <c r="E56" i="1"/>
  <c r="J54" i="1"/>
  <c r="I54" i="1"/>
  <c r="F42" i="4"/>
  <c r="E42" i="4"/>
  <c r="F39" i="4"/>
  <c r="E39" i="4"/>
  <c r="F36" i="4"/>
  <c r="E36" i="4"/>
  <c r="F33" i="4"/>
  <c r="E33" i="4"/>
  <c r="F30" i="4"/>
  <c r="E30" i="4"/>
  <c r="F27" i="4"/>
  <c r="E27" i="4"/>
  <c r="F24" i="4"/>
  <c r="E24" i="4"/>
  <c r="F21" i="4"/>
  <c r="E21" i="4"/>
  <c r="F18" i="4"/>
  <c r="E18" i="4"/>
  <c r="F15" i="4"/>
  <c r="E15" i="4"/>
  <c r="F12" i="4"/>
  <c r="E12" i="4"/>
  <c r="F9" i="4"/>
  <c r="E9" i="4"/>
  <c r="F6" i="4"/>
  <c r="E6" i="4"/>
  <c r="F3" i="4"/>
  <c r="E3" i="4"/>
  <c r="G33" i="1"/>
  <c r="E33" i="1"/>
  <c r="G34" i="1"/>
  <c r="E34" i="1"/>
  <c r="G35" i="1"/>
  <c r="E35" i="1"/>
  <c r="G36" i="1"/>
  <c r="E36" i="1"/>
  <c r="G37" i="1"/>
  <c r="E37" i="1"/>
  <c r="G38" i="1"/>
  <c r="E38" i="1"/>
  <c r="G39" i="1"/>
  <c r="E39" i="1"/>
  <c r="G40" i="1"/>
  <c r="E40" i="1"/>
  <c r="G41" i="1"/>
  <c r="E41" i="1"/>
  <c r="G42" i="1"/>
  <c r="E42" i="1"/>
  <c r="G43" i="1"/>
  <c r="E43" i="1"/>
  <c r="G44" i="1"/>
  <c r="E44" i="1"/>
  <c r="G66" i="1"/>
  <c r="E66" i="1"/>
  <c r="G45" i="1"/>
  <c r="E45" i="1"/>
  <c r="G46" i="1"/>
  <c r="E46" i="1"/>
  <c r="G47" i="1"/>
  <c r="E47" i="1"/>
  <c r="G48" i="1"/>
  <c r="E48" i="1"/>
  <c r="G49" i="1"/>
  <c r="E49" i="1"/>
  <c r="G50" i="1"/>
  <c r="E50" i="1"/>
  <c r="G51" i="1"/>
  <c r="E51" i="1"/>
  <c r="G52" i="1"/>
  <c r="E52" i="1"/>
  <c r="G53" i="1"/>
  <c r="E53" i="1"/>
  <c r="M60" i="1"/>
  <c r="L60" i="1"/>
  <c r="M66" i="1"/>
  <c r="L66" i="1"/>
  <c r="L69" i="1"/>
  <c r="L72" i="1"/>
  <c r="E77" i="1"/>
  <c r="G77" i="1"/>
  <c r="M72" i="1"/>
  <c r="M69" i="1"/>
  <c r="M63" i="1"/>
  <c r="L63" i="1"/>
  <c r="M57" i="1"/>
  <c r="L57" i="1"/>
  <c r="M54" i="1"/>
  <c r="L95" i="1"/>
  <c r="K95" i="1"/>
  <c r="L92" i="1"/>
  <c r="K92" i="1"/>
  <c r="L89" i="1"/>
  <c r="K89" i="1"/>
  <c r="L86" i="1"/>
  <c r="K86" i="1"/>
  <c r="L83" i="1"/>
  <c r="K83" i="1"/>
  <c r="L80" i="1"/>
  <c r="K80" i="1"/>
  <c r="L77" i="1"/>
  <c r="B12" i="1"/>
  <c r="C12" i="1"/>
</calcChain>
</file>

<file path=xl/sharedStrings.xml><?xml version="1.0" encoding="utf-8"?>
<sst xmlns="http://schemas.openxmlformats.org/spreadsheetml/2006/main" count="310" uniqueCount="89">
  <si>
    <t>Pt</t>
  </si>
  <si>
    <t>Use DD stock</t>
  </si>
  <si>
    <t>B</t>
  </si>
  <si>
    <t>C</t>
  </si>
  <si>
    <t>D</t>
  </si>
  <si>
    <t>NA</t>
  </si>
  <si>
    <t>Prey:predator ratio: 10</t>
  </si>
  <si>
    <t>n = 3</t>
  </si>
  <si>
    <t>treatments</t>
  </si>
  <si>
    <t>treat</t>
  </si>
  <si>
    <t>pred</t>
  </si>
  <si>
    <t>prey</t>
  </si>
  <si>
    <t>n</t>
  </si>
  <si>
    <t>none</t>
  </si>
  <si>
    <t>Oxy</t>
  </si>
  <si>
    <t>Oxy + Pt</t>
  </si>
  <si>
    <t>untreated</t>
  </si>
  <si>
    <t>Pt only</t>
  </si>
  <si>
    <t>cell stock</t>
  </si>
  <si>
    <t>First: Make Oxy-pt and Pt-only stocks (but add Pt to Oxy immediately before you begin filling plates)</t>
  </si>
  <si>
    <t>Oxy stock</t>
  </si>
  <si>
    <t>cells/ml</t>
  </si>
  <si>
    <t xml:space="preserve">Pt stock </t>
  </si>
  <si>
    <t>Oxy vol for Stock-1</t>
  </si>
  <si>
    <t>Pt vol for Stocks 1&amp;2</t>
  </si>
  <si>
    <t xml:space="preserve">Stock vol  </t>
  </si>
  <si>
    <r>
      <rPr>
        <b/>
        <sz val="12"/>
        <color theme="1"/>
        <rFont val="Calibri"/>
        <family val="2"/>
        <scheme val="minor"/>
      </rPr>
      <t>Stock 1:</t>
    </r>
    <r>
      <rPr>
        <sz val="12"/>
        <color theme="1"/>
        <rFont val="Calibri"/>
        <family val="2"/>
        <scheme val="minor"/>
      </rPr>
      <t xml:space="preserve"> 50 ml of Oxy at 1000 cells/ml and Pt at 10,000 cells/ml</t>
    </r>
  </si>
  <si>
    <r>
      <rPr>
        <b/>
        <sz val="12"/>
        <color theme="1"/>
        <rFont val="Calibri"/>
        <family val="2"/>
        <scheme val="minor"/>
      </rPr>
      <t>Stock 2</t>
    </r>
    <r>
      <rPr>
        <sz val="12"/>
        <color theme="1"/>
        <rFont val="Calibri"/>
        <family val="2"/>
        <scheme val="minor"/>
      </rPr>
      <t>: 50 ml of Pt at 10,000 cells/ml in FSW</t>
    </r>
  </si>
  <si>
    <t>DD (ul)</t>
  </si>
  <si>
    <t xml:space="preserve">DD Stock  </t>
  </si>
  <si>
    <t>plate</t>
  </si>
  <si>
    <t>T0 Oxy (cells/ml)</t>
  </si>
  <si>
    <t>T0 Pt (cells/ml)</t>
  </si>
  <si>
    <t>T1 Oxy (cells/ml)</t>
  </si>
  <si>
    <t>T1 Pt (cells/ml)</t>
  </si>
  <si>
    <t>Fv/Fm @ T1</t>
  </si>
  <si>
    <t>sample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</si>
  <si>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</si>
  <si>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</si>
  <si>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</si>
  <si>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</si>
  <si>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</si>
  <si>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</si>
  <si>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</si>
  <si>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</si>
  <si>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</si>
  <si>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</si>
  <si>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</si>
  <si>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</si>
  <si>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</si>
  <si>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</si>
  <si>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</si>
  <si>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</si>
  <si>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</si>
  <si>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</si>
  <si>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</si>
  <si>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</si>
  <si>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</si>
  <si>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</si>
  <si>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</si>
  <si>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</si>
  <si>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</si>
  <si>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</si>
  <si>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</si>
  <si>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</si>
  <si>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</si>
  <si>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</si>
  <si>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</si>
  <si>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</si>
  <si>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</si>
  <si>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</si>
  <si>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</si>
  <si>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</si>
  <si>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</si>
  <si>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</si>
  <si>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</si>
  <si>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</si>
  <si>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</si>
  <si>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</si>
  <si>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Experiment started 4:00 4/7/14</t>
  </si>
  <si>
    <t>Oxy @ 1950 cells/ml. Last fed on 4/6/14</t>
  </si>
  <si>
    <t>Pt @ 766295 cells/ml. Last split on 4/4/14</t>
  </si>
  <si>
    <t>Pt Fv/Fm @ T0 .6200</t>
  </si>
  <si>
    <t>CON</t>
  </si>
  <si>
    <t xml:space="preserve">Plan: Treat diatoms with range of 2 4-decadienal (DD) and run grazing assay. </t>
  </si>
  <si>
    <t>mean</t>
  </si>
  <si>
    <t>SD</t>
  </si>
  <si>
    <t>conc</t>
  </si>
  <si>
    <t>conc (uM 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</si>
</sst>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2" xfId="0" applyFill="1" applyBorder="1"/>
    <xf numFmtId="0" fontId="0" fillId="0" borderId="3" xfId="0" applyFill="1" applyBorder="1" applyAlignment="1">
      <alignment horizontal="left"/>
    </xf>
    <xf numFmtId="0" fontId="0" fillId="0" borderId="3" xfId="0" applyFont="1" applyBorder="1"/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Fill="1" applyBorder="1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6" xfId="0" applyFont="1" applyBorder="1" applyAlignment="1">
      <alignment horizontal="left"/>
    </xf>
    <xf numFmtId="0" fontId="0" fillId="0" borderId="7" xfId="0" applyFill="1" applyBorder="1"/>
    <xf numFmtId="0" fontId="0" fillId="0" borderId="8" xfId="0" applyFill="1" applyBorder="1" applyAlignment="1">
      <alignment horizontal="left"/>
    </xf>
    <xf numFmtId="0" fontId="0" fillId="0" borderId="8" xfId="0" applyBorder="1"/>
    <xf numFmtId="0" fontId="0" fillId="0" borderId="8" xfId="0" applyFont="1" applyFill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5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0" borderId="3" xfId="0" applyFont="1" applyBorder="1" applyAlignment="1">
      <alignment horizontal="center"/>
    </xf>
    <xf numFmtId="1" fontId="0" fillId="0" borderId="3" xfId="0" applyNumberFormat="1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1" fontId="0" fillId="0" borderId="8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8" fillId="0" borderId="0" xfId="0" applyFont="1"/>
    <xf numFmtId="0" fontId="3" fillId="0" borderId="8" xfId="0" applyFont="1" applyBorder="1"/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118"/>
  <sheetViews>
    <sheetView tabSelected="1" zoomScale="75" zoomScaleNormal="75" zoomScalePageLayoutView="75" workbookViewId="0">
      <selection activeCell="P39" sqref="P39"/>
    </sheetView>
  </sheetViews>
  <sheetFormatPr baseColWidth="10" defaultRowHeight="15" x14ac:dyDescent="0"/>
  <cols>
    <col min="1" max="1" width="8.5" customWidth="1"/>
    <col min="2" max="2" width="12.1640625" customWidth="1"/>
    <col min="3" max="3" width="13.5" customWidth="1"/>
    <col min="4" max="4" width="11.5" customWidth="1"/>
    <col min="5" max="5" width="12.83203125" customWidth="1"/>
    <col min="6" max="6" width="9.5" customWidth="1"/>
    <col min="7" max="7" width="9.83203125" customWidth="1"/>
    <col min="8" max="10" width="7.1640625" customWidth="1"/>
    <col min="11" max="11" width="6.6640625" customWidth="1"/>
    <col min="12" max="12" width="8.1640625" customWidth="1"/>
    <col min="13" max="13" width="7.33203125" customWidth="1"/>
    <col min="14" max="14" width="9.83203125" customWidth="1"/>
    <col min="16" max="17" width="8.33203125" customWidth="1"/>
    <col min="18" max="18" width="9.5" customWidth="1"/>
  </cols>
  <sheetData>
    <row r="1" spans="1:15">
      <c r="A1" s="1" t="s">
        <v>84</v>
      </c>
    </row>
    <row r="2" spans="1:15">
      <c r="A2" t="s">
        <v>6</v>
      </c>
    </row>
    <row r="3" spans="1:15">
      <c r="A3" t="s">
        <v>7</v>
      </c>
    </row>
    <row r="4" spans="1:15">
      <c r="B4" s="29" t="s">
        <v>19</v>
      </c>
    </row>
    <row r="5" spans="1:15">
      <c r="B5" t="s">
        <v>26</v>
      </c>
    </row>
    <row r="6" spans="1:15">
      <c r="B6" t="s">
        <v>27</v>
      </c>
    </row>
    <row r="8" spans="1:15">
      <c r="B8" t="s">
        <v>20</v>
      </c>
      <c r="C8" t="s">
        <v>22</v>
      </c>
    </row>
    <row r="9" spans="1:15">
      <c r="B9" t="s">
        <v>21</v>
      </c>
      <c r="C9" t="s">
        <v>21</v>
      </c>
    </row>
    <row r="10" spans="1:15" s="2" customFormat="1">
      <c r="B10" s="30">
        <v>1950</v>
      </c>
      <c r="C10" s="31">
        <v>766295</v>
      </c>
      <c r="G10" s="2" t="s">
        <v>79</v>
      </c>
    </row>
    <row r="11" spans="1:15">
      <c r="B11" t="s">
        <v>23</v>
      </c>
      <c r="C11" t="s">
        <v>24</v>
      </c>
      <c r="G11" t="s">
        <v>80</v>
      </c>
    </row>
    <row r="12" spans="1:15">
      <c r="B12" s="37">
        <f>(50*1000)/B10</f>
        <v>25.641025641025642</v>
      </c>
      <c r="C12" s="38">
        <f>(50*10000)/C10</f>
        <v>0.65249022895882136</v>
      </c>
      <c r="G12" t="s">
        <v>81</v>
      </c>
    </row>
    <row r="13" spans="1:15">
      <c r="G13" t="s">
        <v>82</v>
      </c>
    </row>
    <row r="14" spans="1:15">
      <c r="A14" s="12"/>
      <c r="B14" s="12"/>
      <c r="C14" s="12" t="s">
        <v>8</v>
      </c>
      <c r="D14" s="12"/>
      <c r="E14" s="12"/>
      <c r="F14" s="12"/>
      <c r="G14" s="12"/>
      <c r="H14" s="22"/>
      <c r="I14" s="22"/>
      <c r="J14" s="22"/>
      <c r="K14" s="28"/>
      <c r="L14" s="12"/>
      <c r="M14" s="12"/>
      <c r="N14" s="12"/>
      <c r="O14" s="12"/>
    </row>
    <row r="15" spans="1:15">
      <c r="A15" s="23"/>
      <c r="B15" s="23" t="s">
        <v>9</v>
      </c>
      <c r="C15" s="23" t="s">
        <v>10</v>
      </c>
      <c r="D15" s="23" t="s">
        <v>11</v>
      </c>
      <c r="E15" s="23" t="s">
        <v>88</v>
      </c>
      <c r="F15" s="24" t="s">
        <v>1</v>
      </c>
      <c r="G15" s="24" t="s">
        <v>29</v>
      </c>
      <c r="H15" s="24" t="s">
        <v>28</v>
      </c>
      <c r="I15" s="24"/>
      <c r="J15" s="24"/>
      <c r="K15" s="23" t="s">
        <v>12</v>
      </c>
      <c r="L15" s="24" t="s">
        <v>18</v>
      </c>
      <c r="M15" s="25" t="s">
        <v>25</v>
      </c>
      <c r="N15" s="36" t="s">
        <v>30</v>
      </c>
      <c r="O15" s="24"/>
    </row>
    <row r="16" spans="1:15">
      <c r="A16" s="4">
        <v>1</v>
      </c>
      <c r="B16" s="5" t="s">
        <v>15</v>
      </c>
      <c r="C16" s="5" t="s">
        <v>14</v>
      </c>
      <c r="D16" s="5" t="s">
        <v>0</v>
      </c>
      <c r="E16" s="5" t="s">
        <v>16</v>
      </c>
      <c r="F16" s="6" t="s">
        <v>5</v>
      </c>
      <c r="G16" s="32" t="s">
        <v>5</v>
      </c>
      <c r="H16" s="8" t="s">
        <v>5</v>
      </c>
      <c r="I16" s="8"/>
      <c r="J16" s="8"/>
      <c r="K16" s="7">
        <v>3</v>
      </c>
      <c r="L16" s="33">
        <v>1</v>
      </c>
      <c r="M16" s="7">
        <v>2</v>
      </c>
      <c r="N16" s="9">
        <v>1</v>
      </c>
      <c r="O16" s="24"/>
    </row>
    <row r="17" spans="1:22">
      <c r="A17" s="10">
        <v>2</v>
      </c>
      <c r="B17" s="11" t="s">
        <v>15</v>
      </c>
      <c r="C17" s="11" t="s">
        <v>14</v>
      </c>
      <c r="D17" s="11" t="s">
        <v>0</v>
      </c>
      <c r="E17">
        <v>0.05</v>
      </c>
      <c r="F17" s="1" t="s">
        <v>2</v>
      </c>
      <c r="G17" s="14">
        <v>100</v>
      </c>
      <c r="H17" s="26">
        <v>1</v>
      </c>
      <c r="I17" s="26"/>
      <c r="J17" s="26"/>
      <c r="K17" s="13">
        <v>3</v>
      </c>
      <c r="L17" s="27">
        <v>1</v>
      </c>
      <c r="M17" s="13">
        <v>2</v>
      </c>
      <c r="N17" s="16">
        <v>1</v>
      </c>
      <c r="O17" s="12"/>
    </row>
    <row r="18" spans="1:22">
      <c r="A18" s="10">
        <v>3</v>
      </c>
      <c r="B18" s="11" t="s">
        <v>15</v>
      </c>
      <c r="C18" s="11" t="s">
        <v>14</v>
      </c>
      <c r="D18" s="11" t="s">
        <v>0</v>
      </c>
      <c r="E18">
        <v>0.1</v>
      </c>
      <c r="F18" s="1" t="s">
        <v>2</v>
      </c>
      <c r="G18" s="26">
        <v>100</v>
      </c>
      <c r="H18" s="26">
        <v>2</v>
      </c>
      <c r="I18" s="26"/>
      <c r="J18" s="26"/>
      <c r="K18" s="13">
        <v>3</v>
      </c>
      <c r="L18" s="27">
        <v>1</v>
      </c>
      <c r="M18" s="13">
        <v>2</v>
      </c>
      <c r="N18" s="16">
        <v>1</v>
      </c>
      <c r="O18" s="12"/>
    </row>
    <row r="19" spans="1:22">
      <c r="A19" s="10">
        <v>4</v>
      </c>
      <c r="B19" s="11" t="s">
        <v>15</v>
      </c>
      <c r="C19" s="11" t="s">
        <v>14</v>
      </c>
      <c r="D19" s="11" t="s">
        <v>0</v>
      </c>
      <c r="E19">
        <v>0.2</v>
      </c>
      <c r="F19" s="1" t="s">
        <v>2</v>
      </c>
      <c r="G19" s="26">
        <v>100</v>
      </c>
      <c r="H19" s="26">
        <v>4</v>
      </c>
      <c r="I19" s="26"/>
      <c r="J19" s="26"/>
      <c r="K19" s="13">
        <v>3</v>
      </c>
      <c r="L19" s="27">
        <v>1</v>
      </c>
      <c r="M19" s="13">
        <v>2</v>
      </c>
      <c r="N19" s="16">
        <v>1</v>
      </c>
      <c r="O19" s="12"/>
    </row>
    <row r="20" spans="1:22">
      <c r="A20" s="10">
        <v>5</v>
      </c>
      <c r="B20" s="11" t="s">
        <v>15</v>
      </c>
      <c r="C20" s="11" t="s">
        <v>14</v>
      </c>
      <c r="D20" s="11" t="s">
        <v>0</v>
      </c>
      <c r="E20">
        <v>0.5</v>
      </c>
      <c r="F20" s="1" t="s">
        <v>3</v>
      </c>
      <c r="G20" s="26">
        <v>1000</v>
      </c>
      <c r="H20" s="26">
        <v>1</v>
      </c>
      <c r="I20" s="26"/>
      <c r="J20" s="26"/>
      <c r="K20" s="13">
        <v>3</v>
      </c>
      <c r="L20" s="27">
        <v>1</v>
      </c>
      <c r="M20" s="13">
        <v>2</v>
      </c>
      <c r="N20" s="16">
        <v>1</v>
      </c>
      <c r="O20" s="12"/>
    </row>
    <row r="21" spans="1:22">
      <c r="A21" s="10">
        <v>6</v>
      </c>
      <c r="B21" s="11" t="s">
        <v>15</v>
      </c>
      <c r="C21" s="11" t="s">
        <v>14</v>
      </c>
      <c r="D21" s="11" t="s">
        <v>0</v>
      </c>
      <c r="E21">
        <v>1</v>
      </c>
      <c r="F21" s="1" t="s">
        <v>3</v>
      </c>
      <c r="G21" s="26">
        <v>1000</v>
      </c>
      <c r="H21" s="26">
        <v>2</v>
      </c>
      <c r="I21" s="26"/>
      <c r="J21" s="26"/>
      <c r="K21" s="13">
        <v>3</v>
      </c>
      <c r="L21" s="27">
        <v>1</v>
      </c>
      <c r="M21" s="13">
        <v>2</v>
      </c>
      <c r="N21" s="16">
        <v>1</v>
      </c>
      <c r="O21" s="12"/>
    </row>
    <row r="22" spans="1:22">
      <c r="A22" s="17">
        <v>7</v>
      </c>
      <c r="B22" s="18" t="s">
        <v>15</v>
      </c>
      <c r="C22" s="18" t="s">
        <v>14</v>
      </c>
      <c r="D22" s="18" t="s">
        <v>0</v>
      </c>
      <c r="E22">
        <v>5</v>
      </c>
      <c r="F22" s="46" t="s">
        <v>4</v>
      </c>
      <c r="G22" s="34">
        <v>10000</v>
      </c>
      <c r="H22" s="34">
        <v>1</v>
      </c>
      <c r="I22" s="34"/>
      <c r="J22" s="34"/>
      <c r="K22" s="20">
        <v>3</v>
      </c>
      <c r="L22" s="35">
        <v>1</v>
      </c>
      <c r="M22" s="20">
        <v>2</v>
      </c>
      <c r="N22" s="21">
        <v>1</v>
      </c>
      <c r="O22" s="12"/>
    </row>
    <row r="23" spans="1:22">
      <c r="A23" s="4">
        <v>8</v>
      </c>
      <c r="B23" s="5" t="s">
        <v>17</v>
      </c>
      <c r="C23" s="5" t="s">
        <v>13</v>
      </c>
      <c r="D23" s="5" t="s">
        <v>0</v>
      </c>
      <c r="E23" s="5" t="s">
        <v>16</v>
      </c>
      <c r="F23" s="6" t="s">
        <v>5</v>
      </c>
      <c r="G23" s="32" t="s">
        <v>5</v>
      </c>
      <c r="H23" s="8" t="s">
        <v>5</v>
      </c>
      <c r="I23" s="8"/>
      <c r="J23" s="8"/>
      <c r="K23" s="7">
        <v>3</v>
      </c>
      <c r="L23" s="33">
        <v>2</v>
      </c>
      <c r="M23" s="7">
        <v>2</v>
      </c>
      <c r="N23" s="9">
        <v>2</v>
      </c>
      <c r="O23" s="12"/>
    </row>
    <row r="24" spans="1:22">
      <c r="A24" s="10">
        <v>9</v>
      </c>
      <c r="B24" s="11" t="s">
        <v>17</v>
      </c>
      <c r="C24" s="11" t="s">
        <v>13</v>
      </c>
      <c r="D24" s="11" t="s">
        <v>0</v>
      </c>
      <c r="E24">
        <v>0.05</v>
      </c>
      <c r="F24" s="1" t="s">
        <v>2</v>
      </c>
      <c r="G24" s="14">
        <v>100</v>
      </c>
      <c r="H24" s="26">
        <v>1</v>
      </c>
      <c r="I24" s="26"/>
      <c r="J24" s="26"/>
      <c r="K24" s="13">
        <v>3</v>
      </c>
      <c r="L24" s="27">
        <v>2</v>
      </c>
      <c r="M24" s="13">
        <v>2</v>
      </c>
      <c r="N24" s="16">
        <v>2</v>
      </c>
      <c r="O24" s="12"/>
    </row>
    <row r="25" spans="1:22">
      <c r="A25" s="10">
        <v>10</v>
      </c>
      <c r="B25" s="11" t="s">
        <v>17</v>
      </c>
      <c r="C25" s="11" t="s">
        <v>13</v>
      </c>
      <c r="D25" s="11" t="s">
        <v>0</v>
      </c>
      <c r="E25">
        <v>0.1</v>
      </c>
      <c r="F25" s="1" t="s">
        <v>2</v>
      </c>
      <c r="G25" s="26">
        <v>100</v>
      </c>
      <c r="H25" s="26">
        <v>2</v>
      </c>
      <c r="I25" s="26"/>
      <c r="J25" s="26"/>
      <c r="K25" s="13">
        <v>3</v>
      </c>
      <c r="L25" s="27">
        <v>2</v>
      </c>
      <c r="M25" s="13">
        <v>2</v>
      </c>
      <c r="N25" s="16">
        <v>2</v>
      </c>
      <c r="O25" s="12"/>
    </row>
    <row r="26" spans="1:22">
      <c r="A26" s="10">
        <v>11</v>
      </c>
      <c r="B26" s="11" t="s">
        <v>17</v>
      </c>
      <c r="C26" s="11" t="s">
        <v>13</v>
      </c>
      <c r="D26" s="11" t="s">
        <v>0</v>
      </c>
      <c r="E26">
        <v>0.2</v>
      </c>
      <c r="F26" s="1" t="s">
        <v>2</v>
      </c>
      <c r="G26" s="26">
        <v>100</v>
      </c>
      <c r="H26" s="26">
        <v>4</v>
      </c>
      <c r="I26" s="26"/>
      <c r="J26" s="26"/>
      <c r="K26" s="13">
        <v>3</v>
      </c>
      <c r="L26" s="27">
        <v>2</v>
      </c>
      <c r="M26" s="13">
        <v>2</v>
      </c>
      <c r="N26" s="16">
        <v>2</v>
      </c>
      <c r="O26" s="12"/>
    </row>
    <row r="27" spans="1:22">
      <c r="A27" s="10">
        <v>12</v>
      </c>
      <c r="B27" s="11" t="s">
        <v>17</v>
      </c>
      <c r="C27" s="11" t="s">
        <v>13</v>
      </c>
      <c r="D27" s="11" t="s">
        <v>0</v>
      </c>
      <c r="E27">
        <v>0.5</v>
      </c>
      <c r="F27" s="1" t="s">
        <v>3</v>
      </c>
      <c r="G27" s="26">
        <v>1000</v>
      </c>
      <c r="H27" s="26">
        <v>1</v>
      </c>
      <c r="I27" s="26"/>
      <c r="J27" s="26"/>
      <c r="K27" s="13">
        <v>3</v>
      </c>
      <c r="L27" s="27">
        <v>2</v>
      </c>
      <c r="M27" s="13">
        <v>2</v>
      </c>
      <c r="N27" s="16">
        <v>2</v>
      </c>
      <c r="O27" s="12"/>
    </row>
    <row r="28" spans="1:22">
      <c r="A28" s="10">
        <v>13</v>
      </c>
      <c r="B28" s="11" t="s">
        <v>17</v>
      </c>
      <c r="C28" s="11" t="s">
        <v>13</v>
      </c>
      <c r="D28" s="11" t="s">
        <v>0</v>
      </c>
      <c r="E28">
        <v>1</v>
      </c>
      <c r="F28" s="1" t="s">
        <v>3</v>
      </c>
      <c r="G28" s="26">
        <v>1000</v>
      </c>
      <c r="H28" s="26">
        <v>2</v>
      </c>
      <c r="I28" s="26"/>
      <c r="J28" s="26"/>
      <c r="K28" s="13">
        <v>3</v>
      </c>
      <c r="L28" s="27">
        <v>2</v>
      </c>
      <c r="M28" s="13">
        <v>2</v>
      </c>
      <c r="N28" s="16">
        <v>2</v>
      </c>
      <c r="O28" s="12"/>
    </row>
    <row r="29" spans="1:22">
      <c r="A29" s="17">
        <v>14</v>
      </c>
      <c r="B29" s="18" t="s">
        <v>17</v>
      </c>
      <c r="C29" s="18" t="s">
        <v>13</v>
      </c>
      <c r="D29" s="18" t="s">
        <v>0</v>
      </c>
      <c r="E29" s="19">
        <v>5</v>
      </c>
      <c r="F29" s="46" t="s">
        <v>4</v>
      </c>
      <c r="G29" s="34">
        <v>10000</v>
      </c>
      <c r="H29" s="34">
        <v>1</v>
      </c>
      <c r="I29" s="34"/>
      <c r="J29" s="34"/>
      <c r="K29" s="20">
        <v>3</v>
      </c>
      <c r="L29" s="35">
        <v>2</v>
      </c>
      <c r="M29" s="20">
        <v>2</v>
      </c>
      <c r="N29" s="21">
        <v>2</v>
      </c>
      <c r="O29" s="12"/>
    </row>
    <row r="30" spans="1:22">
      <c r="A30" s="15"/>
      <c r="N30" s="3"/>
    </row>
    <row r="32" spans="1:22">
      <c r="A32" t="s">
        <v>87</v>
      </c>
      <c r="C32" s="39" t="s">
        <v>36</v>
      </c>
      <c r="D32" s="39" t="s">
        <v>32</v>
      </c>
      <c r="E32" s="39"/>
      <c r="F32" s="39" t="s">
        <v>34</v>
      </c>
      <c r="V32" s="39"/>
    </row>
    <row r="33" spans="1:22">
      <c r="A33">
        <v>0</v>
      </c>
      <c r="B33" t="s">
        <v>14</v>
      </c>
      <c r="C33" s="40" t="s">
        <v>37</v>
      </c>
      <c r="D33" s="44">
        <v>12608.4</v>
      </c>
      <c r="E33" s="41">
        <f>LN(D33)</f>
        <v>9.4421185374827292</v>
      </c>
      <c r="F33" s="44">
        <v>11554.1</v>
      </c>
      <c r="G33" s="41">
        <f>LN(F33)</f>
        <v>9.3547956313150085</v>
      </c>
      <c r="H33" s="42">
        <f>G33-E33</f>
        <v>-8.732290616772076E-2</v>
      </c>
      <c r="I33" s="42"/>
      <c r="J33" s="42"/>
      <c r="V33" s="40"/>
    </row>
    <row r="34" spans="1:22">
      <c r="A34">
        <v>0</v>
      </c>
      <c r="B34" t="s">
        <v>14</v>
      </c>
      <c r="C34" s="40" t="s">
        <v>38</v>
      </c>
      <c r="D34" s="44">
        <v>12269.1</v>
      </c>
      <c r="E34" s="41">
        <f t="shared" ref="E34:G74" si="0">LN(D34)</f>
        <v>9.4148391853814886</v>
      </c>
      <c r="F34" s="44">
        <v>11967.6</v>
      </c>
      <c r="G34" s="41">
        <f t="shared" si="0"/>
        <v>9.3899582771958219</v>
      </c>
      <c r="H34" s="42">
        <f t="shared" ref="H34:H74" si="1">G34-E34</f>
        <v>-2.4880908185666684E-2</v>
      </c>
      <c r="I34" s="42"/>
      <c r="J34" s="42"/>
      <c r="V34" s="40"/>
    </row>
    <row r="35" spans="1:22">
      <c r="A35">
        <v>0</v>
      </c>
      <c r="B35" t="s">
        <v>14</v>
      </c>
      <c r="C35" s="40" t="s">
        <v>39</v>
      </c>
      <c r="D35" s="44">
        <v>11336.2</v>
      </c>
      <c r="E35" s="41">
        <f t="shared" si="0"/>
        <v>9.3357564241224331</v>
      </c>
      <c r="F35" s="44">
        <v>11807.4</v>
      </c>
      <c r="G35" s="41">
        <f t="shared" si="0"/>
        <v>9.3764817325410998</v>
      </c>
      <c r="H35" s="42">
        <f t="shared" si="1"/>
        <v>4.0725308418666728E-2</v>
      </c>
      <c r="I35" s="42"/>
      <c r="J35" s="42"/>
      <c r="V35" s="40"/>
    </row>
    <row r="36" spans="1:22">
      <c r="A36">
        <v>0.05</v>
      </c>
      <c r="B36" t="s">
        <v>14</v>
      </c>
      <c r="C36" s="40" t="s">
        <v>40</v>
      </c>
      <c r="D36" s="44">
        <v>11769.7</v>
      </c>
      <c r="E36" s="41">
        <f t="shared" si="0"/>
        <v>9.3732837113993224</v>
      </c>
      <c r="F36" s="44">
        <v>9677.77</v>
      </c>
      <c r="G36" s="41">
        <f t="shared" si="0"/>
        <v>9.1775867818301133</v>
      </c>
      <c r="H36" s="42">
        <f t="shared" si="1"/>
        <v>-0.19569692956920903</v>
      </c>
      <c r="I36" s="42"/>
      <c r="J36" s="42"/>
      <c r="V36" s="40"/>
    </row>
    <row r="37" spans="1:22">
      <c r="A37">
        <v>0.05</v>
      </c>
      <c r="B37" t="s">
        <v>14</v>
      </c>
      <c r="C37" s="40" t="s">
        <v>41</v>
      </c>
      <c r="D37" s="44">
        <v>10836.8</v>
      </c>
      <c r="E37" s="41">
        <f t="shared" si="0"/>
        <v>9.2907030284606389</v>
      </c>
      <c r="F37" s="44">
        <v>10469.299999999999</v>
      </c>
      <c r="G37" s="41">
        <f t="shared" si="0"/>
        <v>9.2562024439408734</v>
      </c>
      <c r="H37" s="42">
        <f t="shared" si="1"/>
        <v>-3.4500584519765454E-2</v>
      </c>
      <c r="I37" s="42"/>
      <c r="J37" s="42"/>
      <c r="V37" s="40"/>
    </row>
    <row r="38" spans="1:22">
      <c r="A38">
        <v>0.05</v>
      </c>
      <c r="B38" t="s">
        <v>14</v>
      </c>
      <c r="C38" s="40" t="s">
        <v>42</v>
      </c>
      <c r="D38" s="44">
        <v>11477.6</v>
      </c>
      <c r="E38" s="41">
        <f t="shared" si="0"/>
        <v>9.3481525887841794</v>
      </c>
      <c r="F38" s="44">
        <v>10345.799999999999</v>
      </c>
      <c r="G38" s="41">
        <f t="shared" si="0"/>
        <v>9.2443359192341408</v>
      </c>
      <c r="H38" s="42">
        <f t="shared" si="1"/>
        <v>-0.10381666955003865</v>
      </c>
      <c r="I38" s="42"/>
      <c r="J38" s="42"/>
      <c r="V38" s="40"/>
    </row>
    <row r="39" spans="1:22">
      <c r="A39">
        <v>0.1</v>
      </c>
      <c r="B39" t="s">
        <v>14</v>
      </c>
      <c r="C39" s="40" t="s">
        <v>43</v>
      </c>
      <c r="D39" s="44">
        <v>10714.3</v>
      </c>
      <c r="E39" s="41">
        <f t="shared" si="0"/>
        <v>9.2793345767955788</v>
      </c>
      <c r="F39" s="44">
        <v>10629.5</v>
      </c>
      <c r="G39" s="41">
        <f t="shared" si="0"/>
        <v>9.2713884335411176</v>
      </c>
      <c r="H39" s="42">
        <f t="shared" si="1"/>
        <v>-7.946143254461191E-3</v>
      </c>
      <c r="I39" s="42"/>
      <c r="J39" s="42"/>
      <c r="V39" s="40"/>
    </row>
    <row r="40" spans="1:22">
      <c r="A40">
        <v>0.1</v>
      </c>
      <c r="B40" t="s">
        <v>14</v>
      </c>
      <c r="C40" s="40" t="s">
        <v>44</v>
      </c>
      <c r="D40" s="44">
        <v>10723.7</v>
      </c>
      <c r="E40" s="41">
        <f t="shared" si="0"/>
        <v>9.280211524328223</v>
      </c>
      <c r="F40" s="44">
        <v>11939.3</v>
      </c>
      <c r="G40" s="41">
        <f t="shared" si="0"/>
        <v>9.3875907587623324</v>
      </c>
      <c r="H40" s="42">
        <f t="shared" si="1"/>
        <v>0.10737923443410935</v>
      </c>
      <c r="I40" s="42"/>
      <c r="J40" s="42"/>
      <c r="V40" s="40"/>
    </row>
    <row r="41" spans="1:22">
      <c r="A41">
        <v>0.1</v>
      </c>
      <c r="B41" t="s">
        <v>14</v>
      </c>
      <c r="C41" s="40" t="s">
        <v>45</v>
      </c>
      <c r="D41" s="44">
        <v>11958.1</v>
      </c>
      <c r="E41" s="41">
        <f t="shared" si="0"/>
        <v>9.3891641520083251</v>
      </c>
      <c r="F41" s="44">
        <v>12514.1</v>
      </c>
      <c r="G41" s="41">
        <f t="shared" si="0"/>
        <v>9.4346112875764039</v>
      </c>
      <c r="H41" s="42">
        <f t="shared" si="1"/>
        <v>4.5447135568078778E-2</v>
      </c>
      <c r="I41" s="42"/>
      <c r="J41" s="42"/>
      <c r="V41" s="40"/>
    </row>
    <row r="42" spans="1:22">
      <c r="A42">
        <v>0.2</v>
      </c>
      <c r="B42" t="s">
        <v>14</v>
      </c>
      <c r="C42" s="40" t="s">
        <v>46</v>
      </c>
      <c r="D42" s="44">
        <v>11279.7</v>
      </c>
      <c r="E42" s="41">
        <f t="shared" si="0"/>
        <v>9.3307599289536967</v>
      </c>
      <c r="F42" s="44">
        <v>12844</v>
      </c>
      <c r="G42" s="41">
        <f t="shared" si="0"/>
        <v>9.4606320552094054</v>
      </c>
      <c r="H42" s="42">
        <f t="shared" si="1"/>
        <v>0.12987212625570876</v>
      </c>
      <c r="I42" s="42"/>
      <c r="J42" s="42"/>
      <c r="V42" s="40"/>
    </row>
    <row r="43" spans="1:22">
      <c r="A43">
        <v>0.2</v>
      </c>
      <c r="B43" t="s">
        <v>14</v>
      </c>
      <c r="C43" s="40" t="s">
        <v>47</v>
      </c>
      <c r="D43" s="44">
        <v>10940.5</v>
      </c>
      <c r="E43" s="41">
        <f t="shared" si="0"/>
        <v>9.3002267787707069</v>
      </c>
      <c r="F43" s="44">
        <v>11147.8</v>
      </c>
      <c r="G43" s="41">
        <f t="shared" si="0"/>
        <v>9.3189974480031612</v>
      </c>
      <c r="H43" s="42">
        <f t="shared" si="1"/>
        <v>1.8770669232454296E-2</v>
      </c>
      <c r="I43" s="42"/>
      <c r="J43" s="42"/>
      <c r="V43" s="40"/>
    </row>
    <row r="44" spans="1:22">
      <c r="A44">
        <v>0.2</v>
      </c>
      <c r="B44" t="s">
        <v>14</v>
      </c>
      <c r="C44" s="40" t="s">
        <v>48</v>
      </c>
      <c r="D44" s="44">
        <v>10516.4</v>
      </c>
      <c r="E44" s="41">
        <f t="shared" si="0"/>
        <v>9.2606912224029045</v>
      </c>
      <c r="F44" s="44">
        <v>10499.3</v>
      </c>
      <c r="G44" s="41">
        <f t="shared" si="0"/>
        <v>9.2590638672566268</v>
      </c>
      <c r="H44" s="42">
        <f t="shared" si="1"/>
        <v>-1.6273551462777647E-3</v>
      </c>
      <c r="I44" s="42"/>
      <c r="J44" s="42"/>
      <c r="V44" s="40"/>
    </row>
    <row r="45" spans="1:22">
      <c r="A45">
        <v>0.5</v>
      </c>
      <c r="B45" t="s">
        <v>14</v>
      </c>
      <c r="C45" s="40" t="s">
        <v>49</v>
      </c>
      <c r="D45" s="44">
        <v>11364.5</v>
      </c>
      <c r="E45" s="41">
        <f t="shared" si="0"/>
        <v>9.3382497405982132</v>
      </c>
      <c r="F45" s="44">
        <v>9357.3799999999992</v>
      </c>
      <c r="G45" s="41">
        <f t="shared" si="0"/>
        <v>9.1439206157583381</v>
      </c>
      <c r="H45" s="42">
        <f t="shared" si="1"/>
        <v>-0.19432912483987508</v>
      </c>
      <c r="I45" s="42"/>
      <c r="J45" s="42"/>
      <c r="V45" s="40"/>
    </row>
    <row r="46" spans="1:22">
      <c r="A46">
        <v>0.5</v>
      </c>
      <c r="B46" t="s">
        <v>14</v>
      </c>
      <c r="C46" s="40" t="s">
        <v>50</v>
      </c>
      <c r="D46" s="44">
        <v>11364.5</v>
      </c>
      <c r="E46" s="41">
        <f t="shared" si="0"/>
        <v>9.3382497405982132</v>
      </c>
      <c r="F46" s="44">
        <v>7943.85</v>
      </c>
      <c r="G46" s="41">
        <f t="shared" si="0"/>
        <v>8.9801533233715123</v>
      </c>
      <c r="H46" s="42">
        <f t="shared" si="1"/>
        <v>-0.35809641722670094</v>
      </c>
      <c r="I46" s="42"/>
      <c r="J46" s="42"/>
      <c r="N46" s="45"/>
      <c r="V46" s="40"/>
    </row>
    <row r="47" spans="1:22">
      <c r="A47">
        <v>0.5</v>
      </c>
      <c r="B47" t="s">
        <v>14</v>
      </c>
      <c r="C47" s="40" t="s">
        <v>51</v>
      </c>
      <c r="D47" s="44">
        <v>10507</v>
      </c>
      <c r="E47" s="41">
        <f t="shared" si="0"/>
        <v>9.2597969806887761</v>
      </c>
      <c r="F47" s="44">
        <v>8999.25</v>
      </c>
      <c r="G47" s="41">
        <f t="shared" si="0"/>
        <v>9.1048965195126073</v>
      </c>
      <c r="H47" s="42">
        <f t="shared" si="1"/>
        <v>-0.15490046117616885</v>
      </c>
      <c r="I47" s="42"/>
      <c r="J47" s="42"/>
      <c r="O47" s="45"/>
      <c r="V47" s="40"/>
    </row>
    <row r="48" spans="1:22">
      <c r="A48">
        <v>1</v>
      </c>
      <c r="B48" t="s">
        <v>14</v>
      </c>
      <c r="C48" s="40" t="s">
        <v>52</v>
      </c>
      <c r="D48" s="44">
        <v>10375.1</v>
      </c>
      <c r="E48" s="41">
        <f t="shared" si="0"/>
        <v>9.247163983606665</v>
      </c>
      <c r="F48" s="44">
        <v>8914.5</v>
      </c>
      <c r="G48" s="41">
        <f t="shared" si="0"/>
        <v>9.0954344434748258</v>
      </c>
      <c r="H48" s="42">
        <f t="shared" si="1"/>
        <v>-0.15172954013183926</v>
      </c>
      <c r="I48" s="42"/>
      <c r="J48" s="42"/>
      <c r="P48" s="45"/>
      <c r="V48" s="40"/>
    </row>
    <row r="49" spans="1:22">
      <c r="A49">
        <v>1</v>
      </c>
      <c r="B49" t="s">
        <v>14</v>
      </c>
      <c r="C49" s="40" t="s">
        <v>53</v>
      </c>
      <c r="D49" s="44">
        <v>9658.86</v>
      </c>
      <c r="E49" s="41">
        <f t="shared" si="0"/>
        <v>9.1756309078201905</v>
      </c>
      <c r="F49" s="44">
        <v>9668.41</v>
      </c>
      <c r="G49" s="41">
        <f t="shared" si="0"/>
        <v>9.1766191488679141</v>
      </c>
      <c r="H49" s="42">
        <f t="shared" si="1"/>
        <v>9.8824104772354815E-4</v>
      </c>
      <c r="I49" s="42"/>
      <c r="J49" s="42"/>
      <c r="R49" s="45"/>
      <c r="V49" s="40"/>
    </row>
    <row r="50" spans="1:22">
      <c r="A50">
        <v>1</v>
      </c>
      <c r="B50" t="s">
        <v>14</v>
      </c>
      <c r="C50" s="40" t="s">
        <v>54</v>
      </c>
      <c r="D50" s="44">
        <v>10167.799999999999</v>
      </c>
      <c r="E50" s="41">
        <f t="shared" si="0"/>
        <v>9.2269811431243074</v>
      </c>
      <c r="F50" s="44">
        <v>8265.32</v>
      </c>
      <c r="G50" s="41">
        <f t="shared" si="0"/>
        <v>9.0198237269889852</v>
      </c>
      <c r="H50" s="42">
        <f t="shared" si="1"/>
        <v>-0.20715741613532224</v>
      </c>
      <c r="I50" s="42"/>
      <c r="J50" s="42"/>
      <c r="V50" s="40"/>
    </row>
    <row r="51" spans="1:22">
      <c r="A51">
        <v>5</v>
      </c>
      <c r="B51" t="s">
        <v>14</v>
      </c>
      <c r="C51" s="40" t="s">
        <v>55</v>
      </c>
      <c r="D51" s="44">
        <v>10252.5</v>
      </c>
      <c r="E51" s="41">
        <f t="shared" si="0"/>
        <v>9.2352768572662143</v>
      </c>
      <c r="F51" s="44">
        <v>6688.52</v>
      </c>
      <c r="G51" s="41">
        <f t="shared" si="0"/>
        <v>8.8081479029382415</v>
      </c>
      <c r="H51" s="42">
        <f t="shared" si="1"/>
        <v>-0.42712895432797282</v>
      </c>
      <c r="I51" s="42"/>
      <c r="J51" s="42"/>
      <c r="V51" s="40"/>
    </row>
    <row r="52" spans="1:22">
      <c r="A52">
        <v>5</v>
      </c>
      <c r="B52" t="s">
        <v>14</v>
      </c>
      <c r="C52" s="40" t="s">
        <v>56</v>
      </c>
      <c r="D52" s="44">
        <v>9951</v>
      </c>
      <c r="E52" s="41">
        <f t="shared" si="0"/>
        <v>9.2054283276151629</v>
      </c>
      <c r="F52" s="44">
        <v>8995.9599999999991</v>
      </c>
      <c r="G52" s="41">
        <f t="shared" si="0"/>
        <v>9.1045308666486893</v>
      </c>
      <c r="H52" s="42">
        <f t="shared" si="1"/>
        <v>-0.10089746096647367</v>
      </c>
      <c r="I52" s="42"/>
      <c r="J52" s="42"/>
      <c r="V52" s="40"/>
    </row>
    <row r="53" spans="1:22">
      <c r="A53">
        <v>5</v>
      </c>
      <c r="B53" t="s">
        <v>14</v>
      </c>
      <c r="C53" s="40" t="s">
        <v>57</v>
      </c>
      <c r="D53" s="44">
        <v>10459.799999999999</v>
      </c>
      <c r="E53" s="41">
        <f t="shared" si="0"/>
        <v>9.2552946169772241</v>
      </c>
      <c r="F53" s="44">
        <v>10430.799999999999</v>
      </c>
      <c r="G53" s="41">
        <f t="shared" si="0"/>
        <v>9.2525182468750522</v>
      </c>
      <c r="H53" s="42">
        <f t="shared" si="1"/>
        <v>-2.77637010217191E-3</v>
      </c>
      <c r="I53" s="42"/>
      <c r="J53" s="42"/>
      <c r="V53" s="40"/>
    </row>
    <row r="54" spans="1:22">
      <c r="A54">
        <v>0</v>
      </c>
      <c r="B54" t="s">
        <v>83</v>
      </c>
      <c r="C54" s="40" t="s">
        <v>58</v>
      </c>
      <c r="D54" s="44">
        <v>10582.4</v>
      </c>
      <c r="E54" s="41">
        <f t="shared" si="0"/>
        <v>9.2669475227874738</v>
      </c>
      <c r="F54" s="44">
        <v>31457.4</v>
      </c>
      <c r="G54" s="41">
        <f t="shared" si="0"/>
        <v>10.356389528568915</v>
      </c>
      <c r="H54" s="42">
        <f t="shared" si="1"/>
        <v>1.0894420057814411</v>
      </c>
      <c r="I54" s="42">
        <f>AVERAGE(H54:H56)</f>
        <v>0.97411669437081017</v>
      </c>
      <c r="J54" s="43">
        <f>STDEV(H54:H56)</f>
        <v>0.10009568885281919</v>
      </c>
      <c r="K54" s="42">
        <f>H54-H33</f>
        <v>1.1767649119491619</v>
      </c>
      <c r="L54" s="42">
        <f>AVERAGE(K54:K56)</f>
        <v>0.99794286301571711</v>
      </c>
      <c r="M54" s="43">
        <f>STDEV(K54:K56)</f>
        <v>0.15981056310710973</v>
      </c>
      <c r="N54" s="44"/>
      <c r="P54" s="44"/>
      <c r="Q54" s="42"/>
      <c r="R54" s="43"/>
      <c r="S54" s="42"/>
      <c r="T54" s="42"/>
      <c r="U54" s="43"/>
      <c r="V54" s="40"/>
    </row>
    <row r="55" spans="1:22">
      <c r="A55">
        <v>0</v>
      </c>
      <c r="B55" t="s">
        <v>83</v>
      </c>
      <c r="C55" s="40" t="s">
        <v>59</v>
      </c>
      <c r="D55" s="44">
        <v>10817.9</v>
      </c>
      <c r="E55" s="41">
        <f t="shared" si="0"/>
        <v>9.2889574485358093</v>
      </c>
      <c r="F55" s="44">
        <v>27229.599999999999</v>
      </c>
      <c r="G55" s="41">
        <f t="shared" si="0"/>
        <v>10.212059895879412</v>
      </c>
      <c r="H55" s="42">
        <f t="shared" si="1"/>
        <v>0.92310244734360225</v>
      </c>
      <c r="J55" s="43"/>
      <c r="K55" s="42">
        <f t="shared" ref="K55:K74" si="2">H55-H34</f>
        <v>0.94798335552926893</v>
      </c>
      <c r="M55" s="43"/>
      <c r="N55" s="44"/>
      <c r="P55" s="44"/>
      <c r="R55" s="43"/>
      <c r="S55" s="42"/>
      <c r="U55" s="43"/>
      <c r="V55" s="40"/>
    </row>
    <row r="56" spans="1:22">
      <c r="A56">
        <v>0</v>
      </c>
      <c r="B56" t="s">
        <v>83</v>
      </c>
      <c r="C56" s="40" t="s">
        <v>60</v>
      </c>
      <c r="D56" s="44">
        <v>10111.200000000001</v>
      </c>
      <c r="E56" s="41">
        <f t="shared" si="0"/>
        <v>9.2213989993329157</v>
      </c>
      <c r="F56" s="44">
        <v>25114.6</v>
      </c>
      <c r="G56" s="41">
        <f t="shared" si="0"/>
        <v>10.131204629320303</v>
      </c>
      <c r="H56" s="42">
        <f t="shared" si="1"/>
        <v>0.90980562998738712</v>
      </c>
      <c r="J56" s="43"/>
      <c r="K56" s="42">
        <f t="shared" si="2"/>
        <v>0.86908032156872039</v>
      </c>
      <c r="M56" s="43"/>
      <c r="N56" s="44"/>
      <c r="P56" s="44"/>
      <c r="R56" s="43"/>
      <c r="S56" s="42"/>
      <c r="U56" s="43"/>
      <c r="V56" s="40"/>
    </row>
    <row r="57" spans="1:22">
      <c r="A57">
        <v>0.05</v>
      </c>
      <c r="B57" t="s">
        <v>83</v>
      </c>
      <c r="C57" s="40" t="s">
        <v>61</v>
      </c>
      <c r="D57" s="44">
        <v>9583.4699999999993</v>
      </c>
      <c r="E57" s="41">
        <f t="shared" si="0"/>
        <v>9.1677950183252666</v>
      </c>
      <c r="F57" s="44">
        <v>22595</v>
      </c>
      <c r="G57" s="41">
        <f t="shared" si="0"/>
        <v>10.02548392184538</v>
      </c>
      <c r="H57" s="42">
        <f t="shared" si="1"/>
        <v>0.8576889035201134</v>
      </c>
      <c r="I57" s="42">
        <f>AVERAGE(H57:H59)</f>
        <v>0.91316424122520468</v>
      </c>
      <c r="J57" s="43">
        <f>STDEV(H57:H59)</f>
        <v>4.8793787414657397E-2</v>
      </c>
      <c r="K57" s="42">
        <f t="shared" si="2"/>
        <v>1.0533858330893224</v>
      </c>
      <c r="L57" s="42">
        <f>AVERAGE(K57:K59)</f>
        <v>1.0245023024382089</v>
      </c>
      <c r="M57" s="43">
        <f>STDEV(K57:K59)</f>
        <v>4.990577779989197E-2</v>
      </c>
      <c r="N57" s="44"/>
      <c r="P57" s="44"/>
      <c r="Q57" s="42"/>
      <c r="R57" s="43"/>
      <c r="S57" s="42"/>
      <c r="T57" s="42"/>
      <c r="U57" s="43"/>
      <c r="V57" s="40"/>
    </row>
    <row r="58" spans="1:22">
      <c r="A58">
        <v>0.05</v>
      </c>
      <c r="B58" t="s">
        <v>83</v>
      </c>
      <c r="C58" s="40" t="s">
        <v>62</v>
      </c>
      <c r="D58" s="44">
        <v>9329.09</v>
      </c>
      <c r="E58" s="41">
        <f t="shared" si="0"/>
        <v>9.1408927542506895</v>
      </c>
      <c r="F58" s="44">
        <v>23700.9</v>
      </c>
      <c r="G58" s="41">
        <f t="shared" si="0"/>
        <v>10.073268301085747</v>
      </c>
      <c r="H58" s="42">
        <f t="shared" si="1"/>
        <v>0.93237554683505763</v>
      </c>
      <c r="J58" s="43"/>
      <c r="K58" s="42">
        <f t="shared" si="2"/>
        <v>0.96687613135482309</v>
      </c>
      <c r="M58" s="43"/>
      <c r="N58" s="44"/>
      <c r="P58" s="44"/>
      <c r="R58" s="43"/>
      <c r="S58" s="42"/>
      <c r="U58" s="43"/>
      <c r="V58" s="40"/>
    </row>
    <row r="59" spans="1:22">
      <c r="A59">
        <v>0.05</v>
      </c>
      <c r="B59" t="s">
        <v>83</v>
      </c>
      <c r="C59" s="40" t="s">
        <v>63</v>
      </c>
      <c r="D59" s="44">
        <v>9338.52</v>
      </c>
      <c r="E59" s="41">
        <f t="shared" si="0"/>
        <v>9.1419030604229423</v>
      </c>
      <c r="F59" s="44">
        <v>24132.9</v>
      </c>
      <c r="G59" s="41">
        <f t="shared" si="0"/>
        <v>10.091331333743385</v>
      </c>
      <c r="H59" s="42">
        <f t="shared" si="1"/>
        <v>0.94942827332044288</v>
      </c>
      <c r="J59" s="43"/>
      <c r="K59" s="42">
        <f t="shared" si="2"/>
        <v>1.0532449428704815</v>
      </c>
      <c r="M59" s="43"/>
      <c r="N59" s="44"/>
      <c r="P59" s="44"/>
      <c r="R59" s="43"/>
      <c r="S59" s="42"/>
      <c r="U59" s="43"/>
      <c r="V59" s="40"/>
    </row>
    <row r="60" spans="1:22">
      <c r="A60">
        <v>0.1</v>
      </c>
      <c r="B60" t="s">
        <v>83</v>
      </c>
      <c r="C60" s="40" t="s">
        <v>64</v>
      </c>
      <c r="D60" s="44">
        <v>9762.51</v>
      </c>
      <c r="E60" s="41">
        <f t="shared" si="0"/>
        <v>9.1863048184752021</v>
      </c>
      <c r="F60" s="44">
        <v>17633.7</v>
      </c>
      <c r="G60" s="41">
        <f t="shared" si="0"/>
        <v>9.7775671229129397</v>
      </c>
      <c r="H60" s="42">
        <f t="shared" si="1"/>
        <v>0.59126230443773764</v>
      </c>
      <c r="I60" s="42">
        <f>AVERAGE(H60:H62)</f>
        <v>0.72611255490557214</v>
      </c>
      <c r="J60" s="43">
        <f>STDEV(H60:H62)</f>
        <v>0.12111307199073694</v>
      </c>
      <c r="K60" s="42">
        <f t="shared" si="2"/>
        <v>0.59920844769219883</v>
      </c>
      <c r="L60" s="42">
        <f>AVERAGE(K60:K62)</f>
        <v>0.67781914598966309</v>
      </c>
      <c r="M60" s="43">
        <f>STDEV(K60:K62)</f>
        <v>9.2796132015117577E-2</v>
      </c>
      <c r="N60" s="44"/>
      <c r="P60" s="44"/>
      <c r="Q60" s="42"/>
      <c r="R60" s="43"/>
      <c r="S60" s="42"/>
      <c r="T60" s="42"/>
      <c r="U60" s="43"/>
      <c r="V60" s="40"/>
    </row>
    <row r="61" spans="1:22">
      <c r="A61">
        <v>0.1</v>
      </c>
      <c r="B61" t="s">
        <v>83</v>
      </c>
      <c r="C61" s="40" t="s">
        <v>65</v>
      </c>
      <c r="D61" s="44">
        <v>9932.2000000000007</v>
      </c>
      <c r="E61" s="41">
        <f t="shared" si="0"/>
        <v>9.2035372833564431</v>
      </c>
      <c r="F61" s="44">
        <v>21268.5</v>
      </c>
      <c r="G61" s="41">
        <f t="shared" si="0"/>
        <v>9.9649823838457223</v>
      </c>
      <c r="H61" s="42">
        <f t="shared" si="1"/>
        <v>0.76144510048927927</v>
      </c>
      <c r="J61" s="43"/>
      <c r="K61" s="42">
        <f t="shared" si="2"/>
        <v>0.65406586605516992</v>
      </c>
      <c r="M61" s="43"/>
      <c r="N61" s="44"/>
      <c r="P61" s="44"/>
      <c r="R61" s="43"/>
      <c r="S61" s="42"/>
      <c r="U61" s="43"/>
      <c r="V61" s="40"/>
    </row>
    <row r="62" spans="1:22">
      <c r="A62">
        <v>0.1</v>
      </c>
      <c r="B62" t="s">
        <v>83</v>
      </c>
      <c r="C62" s="40" t="s">
        <v>66</v>
      </c>
      <c r="D62" s="44">
        <v>10045.200000000001</v>
      </c>
      <c r="E62" s="41">
        <f t="shared" si="0"/>
        <v>9.2148501874540116</v>
      </c>
      <c r="F62" s="44">
        <v>22936.400000000001</v>
      </c>
      <c r="G62" s="41">
        <f t="shared" si="0"/>
        <v>10.040480447243711</v>
      </c>
      <c r="H62" s="42">
        <f t="shared" si="1"/>
        <v>0.82563025978969939</v>
      </c>
      <c r="J62" s="43"/>
      <c r="K62" s="42">
        <f t="shared" si="2"/>
        <v>0.78018312422162062</v>
      </c>
      <c r="M62" s="43"/>
      <c r="N62" s="44"/>
      <c r="P62" s="44"/>
      <c r="R62" s="43"/>
      <c r="S62" s="42"/>
      <c r="U62" s="43"/>
      <c r="V62" s="40"/>
    </row>
    <row r="63" spans="1:22">
      <c r="A63">
        <v>0.2</v>
      </c>
      <c r="B63" t="s">
        <v>83</v>
      </c>
      <c r="C63" s="40" t="s">
        <v>67</v>
      </c>
      <c r="D63" s="44">
        <v>8922.0300000000007</v>
      </c>
      <c r="E63" s="41">
        <f t="shared" si="0"/>
        <v>9.0962787781573393</v>
      </c>
      <c r="F63" s="44">
        <v>25838.799999999999</v>
      </c>
      <c r="G63" s="41">
        <f t="shared" si="0"/>
        <v>10.159632517189703</v>
      </c>
      <c r="H63" s="42">
        <f t="shared" si="1"/>
        <v>1.0633537390323635</v>
      </c>
      <c r="I63" s="42">
        <f>AVERAGE(H63:H65)</f>
        <v>1.1420437270994981</v>
      </c>
      <c r="J63" s="43">
        <f>STDEV(H63:H65)</f>
        <v>9.3025873600771053E-2</v>
      </c>
      <c r="K63" s="42">
        <f t="shared" si="2"/>
        <v>0.93348161277665476</v>
      </c>
      <c r="L63" s="42">
        <f>AVERAGE(K63:K65)</f>
        <v>1.0930385803188696</v>
      </c>
      <c r="M63" s="43">
        <f>STDEV(K63:K65)</f>
        <v>0.15652226296940816</v>
      </c>
      <c r="N63" s="44"/>
      <c r="P63" s="44"/>
      <c r="Q63" s="42"/>
      <c r="R63" s="43"/>
      <c r="S63" s="42"/>
      <c r="T63" s="42"/>
      <c r="U63" s="43"/>
      <c r="V63" s="40"/>
    </row>
    <row r="64" spans="1:22">
      <c r="A64">
        <v>0.2</v>
      </c>
      <c r="B64" t="s">
        <v>83</v>
      </c>
      <c r="C64" s="40" t="s">
        <v>68</v>
      </c>
      <c r="D64" s="44">
        <v>8989.7999999999993</v>
      </c>
      <c r="E64" s="41">
        <f t="shared" si="0"/>
        <v>9.103845880277154</v>
      </c>
      <c r="F64" s="44">
        <v>27499.200000000001</v>
      </c>
      <c r="G64" s="41">
        <f t="shared" si="0"/>
        <v>10.221912192322423</v>
      </c>
      <c r="H64" s="42">
        <f t="shared" si="1"/>
        <v>1.1180663120452685</v>
      </c>
      <c r="J64" s="43"/>
      <c r="K64" s="42">
        <f t="shared" si="2"/>
        <v>1.0992956428128142</v>
      </c>
      <c r="M64" s="43"/>
      <c r="N64" s="44"/>
      <c r="P64" s="44"/>
      <c r="R64" s="43"/>
      <c r="S64" s="42"/>
      <c r="U64" s="43"/>
      <c r="V64" s="40"/>
    </row>
    <row r="65" spans="1:22">
      <c r="A65">
        <v>0.2</v>
      </c>
      <c r="B65" t="s">
        <v>83</v>
      </c>
      <c r="C65" s="40" t="s">
        <v>69</v>
      </c>
      <c r="D65" s="44">
        <v>8773.07</v>
      </c>
      <c r="E65" s="41">
        <f t="shared" si="0"/>
        <v>9.0794420811231102</v>
      </c>
      <c r="F65" s="44">
        <v>30459.5</v>
      </c>
      <c r="G65" s="41">
        <f t="shared" si="0"/>
        <v>10.324153211343972</v>
      </c>
      <c r="H65" s="42">
        <f t="shared" si="1"/>
        <v>1.2447111302208622</v>
      </c>
      <c r="J65" s="43"/>
      <c r="K65" s="42">
        <f t="shared" si="2"/>
        <v>1.24633848536714</v>
      </c>
      <c r="M65" s="43"/>
      <c r="N65" s="44"/>
      <c r="P65" s="44"/>
      <c r="R65" s="43"/>
      <c r="S65" s="42"/>
      <c r="U65" s="43"/>
      <c r="V65" s="40"/>
    </row>
    <row r="66" spans="1:22">
      <c r="A66">
        <v>0.5</v>
      </c>
      <c r="B66" t="s">
        <v>83</v>
      </c>
      <c r="C66" s="40" t="s">
        <v>70</v>
      </c>
      <c r="D66" s="44">
        <v>10346.799999999999</v>
      </c>
      <c r="E66" s="41">
        <f t="shared" si="0"/>
        <v>9.2444325721439515</v>
      </c>
      <c r="F66" s="44">
        <v>26767.5</v>
      </c>
      <c r="G66" s="41">
        <f t="shared" si="0"/>
        <v>10.194943744032425</v>
      </c>
      <c r="H66" s="42">
        <f t="shared" si="1"/>
        <v>0.95051117188847378</v>
      </c>
      <c r="I66" s="42">
        <f>AVERAGE(H67:H68)</f>
        <v>1.1424306023333894</v>
      </c>
      <c r="J66" s="43">
        <f>STDEV(H67:H68)</f>
        <v>6.4248960892341098E-2</v>
      </c>
      <c r="K66" s="42">
        <f t="shared" si="2"/>
        <v>1.1448402967283489</v>
      </c>
      <c r="L66" s="42">
        <f>AVERAGE(K67:K68)</f>
        <v>1.3989290415348243</v>
      </c>
      <c r="M66" s="43">
        <f>STDEV(K67:K68)</f>
        <v>7.9432277540673835E-2</v>
      </c>
      <c r="N66" s="44"/>
      <c r="P66" s="44"/>
      <c r="Q66" s="42"/>
      <c r="R66" s="43"/>
      <c r="S66" s="42"/>
      <c r="T66" s="42"/>
      <c r="U66" s="43"/>
      <c r="V66" s="40"/>
    </row>
    <row r="67" spans="1:22">
      <c r="A67">
        <v>0.5</v>
      </c>
      <c r="B67" t="s">
        <v>83</v>
      </c>
      <c r="C67" s="40" t="s">
        <v>71</v>
      </c>
      <c r="D67" s="44">
        <v>9592.89</v>
      </c>
      <c r="E67" s="41">
        <f t="shared" si="0"/>
        <v>9.1687774780577396</v>
      </c>
      <c r="F67" s="44">
        <v>28732.3</v>
      </c>
      <c r="G67" s="41">
        <f t="shared" si="0"/>
        <v>10.265777204459965</v>
      </c>
      <c r="H67" s="42">
        <f t="shared" si="1"/>
        <v>1.0969997264022258</v>
      </c>
      <c r="J67" s="43"/>
      <c r="K67" s="42">
        <f t="shared" si="2"/>
        <v>1.4550961436289267</v>
      </c>
      <c r="M67" s="43"/>
      <c r="N67" s="44"/>
      <c r="P67" s="44"/>
      <c r="R67" s="43"/>
      <c r="S67" s="42"/>
      <c r="U67" s="43"/>
      <c r="V67" s="40"/>
    </row>
    <row r="68" spans="1:22">
      <c r="A68">
        <v>0.5</v>
      </c>
      <c r="B68" t="s">
        <v>83</v>
      </c>
      <c r="C68" s="40" t="s">
        <v>72</v>
      </c>
      <c r="D68" s="44">
        <v>9036.91</v>
      </c>
      <c r="E68" s="41">
        <f t="shared" si="0"/>
        <v>9.1090725807951554</v>
      </c>
      <c r="F68" s="44">
        <v>29641.599999999999</v>
      </c>
      <c r="G68" s="41">
        <f t="shared" si="0"/>
        <v>10.296934059059708</v>
      </c>
      <c r="H68" s="42">
        <f t="shared" si="1"/>
        <v>1.1878614782645531</v>
      </c>
      <c r="J68" s="43"/>
      <c r="K68" s="42">
        <f t="shared" si="2"/>
        <v>1.342761939440722</v>
      </c>
      <c r="M68" s="43"/>
      <c r="N68" s="44"/>
      <c r="P68" s="44"/>
      <c r="R68" s="43"/>
      <c r="S68" s="42"/>
      <c r="U68" s="43"/>
      <c r="V68" s="40"/>
    </row>
    <row r="69" spans="1:22">
      <c r="A69">
        <v>1</v>
      </c>
      <c r="B69" t="s">
        <v>83</v>
      </c>
      <c r="C69" s="40" t="s">
        <v>73</v>
      </c>
      <c r="D69" s="44">
        <v>9140.57</v>
      </c>
      <c r="E69" s="41">
        <f t="shared" si="0"/>
        <v>9.1204780257422016</v>
      </c>
      <c r="F69" s="44">
        <v>27511.599999999999</v>
      </c>
      <c r="G69" s="41">
        <f t="shared" si="0"/>
        <v>10.222363012896201</v>
      </c>
      <c r="H69" s="42">
        <f t="shared" si="1"/>
        <v>1.1018849871539995</v>
      </c>
      <c r="I69" s="42">
        <f>AVERAGE(H69:H71)</f>
        <v>1.0599620274236792</v>
      </c>
      <c r="J69" s="43">
        <f>STDEV(H69:H71)</f>
        <v>4.6182268172690263E-2</v>
      </c>
      <c r="K69" s="42">
        <f t="shared" si="2"/>
        <v>1.2536145272858388</v>
      </c>
      <c r="L69" s="42">
        <f>AVERAGE(K69:K71)</f>
        <v>1.1792615991634918</v>
      </c>
      <c r="M69" s="43">
        <f>STDEV(K69:K71)</f>
        <v>0.14742111596997959</v>
      </c>
      <c r="N69" s="44"/>
      <c r="P69" s="44"/>
      <c r="Q69" s="42"/>
      <c r="R69" s="43"/>
      <c r="S69" s="42"/>
      <c r="T69" s="42"/>
      <c r="U69" s="43"/>
      <c r="V69" s="40"/>
    </row>
    <row r="70" spans="1:22">
      <c r="A70">
        <v>1</v>
      </c>
      <c r="B70" t="s">
        <v>83</v>
      </c>
      <c r="C70" s="40" t="s">
        <v>74</v>
      </c>
      <c r="D70" s="44">
        <v>8820.18</v>
      </c>
      <c r="E70" s="41">
        <f t="shared" si="0"/>
        <v>9.0847975569558592</v>
      </c>
      <c r="F70" s="44">
        <v>24227.8</v>
      </c>
      <c r="G70" s="41">
        <f t="shared" si="0"/>
        <v>10.095256013155094</v>
      </c>
      <c r="H70" s="42">
        <f t="shared" si="1"/>
        <v>1.0104584561992347</v>
      </c>
      <c r="J70" s="43"/>
      <c r="K70" s="42">
        <f t="shared" si="2"/>
        <v>1.0094702151515111</v>
      </c>
      <c r="M70" s="43"/>
      <c r="N70" s="44"/>
      <c r="P70" s="44"/>
      <c r="R70" s="43"/>
      <c r="S70" s="42"/>
      <c r="U70" s="43"/>
      <c r="V70" s="40"/>
    </row>
    <row r="71" spans="1:22">
      <c r="A71">
        <v>1</v>
      </c>
      <c r="B71" t="s">
        <v>83</v>
      </c>
      <c r="C71" s="40" t="s">
        <v>75</v>
      </c>
      <c r="D71" s="44">
        <v>9074.61</v>
      </c>
      <c r="E71" s="41">
        <f t="shared" si="0"/>
        <v>9.1132356830029799</v>
      </c>
      <c r="F71" s="44">
        <v>26391</v>
      </c>
      <c r="G71" s="41">
        <f t="shared" si="0"/>
        <v>10.180778321920783</v>
      </c>
      <c r="H71" s="42">
        <f t="shared" si="1"/>
        <v>1.0675426389178035</v>
      </c>
      <c r="J71" s="43"/>
      <c r="K71" s="42">
        <f t="shared" si="2"/>
        <v>1.2747000550531258</v>
      </c>
      <c r="M71" s="43"/>
      <c r="N71" s="44"/>
      <c r="P71" s="44"/>
      <c r="R71" s="43"/>
      <c r="S71" s="42"/>
      <c r="U71" s="43"/>
      <c r="V71" s="40"/>
    </row>
    <row r="72" spans="1:22">
      <c r="A72">
        <v>5</v>
      </c>
      <c r="B72" t="s">
        <v>83</v>
      </c>
      <c r="C72" s="40" t="s">
        <v>76</v>
      </c>
      <c r="D72" s="44">
        <v>8763.65</v>
      </c>
      <c r="E72" s="41">
        <f t="shared" si="0"/>
        <v>9.0783677638156526</v>
      </c>
      <c r="F72" s="44">
        <v>10592</v>
      </c>
      <c r="G72" s="41">
        <f t="shared" si="0"/>
        <v>9.2678542781767899</v>
      </c>
      <c r="H72" s="42">
        <f t="shared" si="1"/>
        <v>0.18948651436113728</v>
      </c>
      <c r="I72" s="42">
        <f>AVERAGE(H72:H74)</f>
        <v>0.23806752254784769</v>
      </c>
      <c r="J72" s="43">
        <f>STDEV(H72:H74)</f>
        <v>7.3964008759948685E-2</v>
      </c>
      <c r="K72" s="42">
        <f t="shared" si="2"/>
        <v>0.6166154686891101</v>
      </c>
      <c r="L72" s="42">
        <f>AVERAGE(K72:K74)</f>
        <v>0.41500178434672047</v>
      </c>
      <c r="M72" s="43">
        <f>STDEV(K72:K74)</f>
        <v>0.17499896108557861</v>
      </c>
      <c r="N72" s="44"/>
      <c r="P72" s="44"/>
      <c r="Q72" s="42"/>
      <c r="R72" s="43"/>
      <c r="S72" s="42"/>
      <c r="T72" s="42"/>
      <c r="U72" s="43"/>
      <c r="V72" s="40"/>
    </row>
    <row r="73" spans="1:22">
      <c r="A73">
        <v>5</v>
      </c>
      <c r="B73" t="s">
        <v>83</v>
      </c>
      <c r="C73" s="40" t="s">
        <v>77</v>
      </c>
      <c r="D73" s="44">
        <v>9074.6299999999992</v>
      </c>
      <c r="E73" s="41">
        <f t="shared" si="0"/>
        <v>9.1132378869520156</v>
      </c>
      <c r="F73" s="44">
        <v>11100.7</v>
      </c>
      <c r="G73" s="41">
        <f t="shared" si="0"/>
        <v>9.3147634483750981</v>
      </c>
      <c r="H73" s="42">
        <f t="shared" si="1"/>
        <v>0.20152556142308242</v>
      </c>
      <c r="J73" s="43"/>
      <c r="K73" s="42">
        <f t="shared" si="2"/>
        <v>0.3024230223895561</v>
      </c>
      <c r="M73" s="43"/>
      <c r="N73" s="44"/>
      <c r="P73" s="44"/>
      <c r="R73" s="43"/>
      <c r="S73" s="42"/>
      <c r="U73" s="43"/>
      <c r="V73" s="40"/>
    </row>
    <row r="74" spans="1:22">
      <c r="A74">
        <v>5</v>
      </c>
      <c r="B74" t="s">
        <v>83</v>
      </c>
      <c r="C74" s="40" t="s">
        <v>78</v>
      </c>
      <c r="D74" s="44">
        <v>8867.2800000000007</v>
      </c>
      <c r="E74" s="41">
        <f t="shared" si="0"/>
        <v>9.0901233766416745</v>
      </c>
      <c r="F74" s="44">
        <v>12250.4</v>
      </c>
      <c r="G74" s="41">
        <f t="shared" si="0"/>
        <v>9.4133138685009978</v>
      </c>
      <c r="H74" s="42">
        <f t="shared" si="1"/>
        <v>0.32319049185932336</v>
      </c>
      <c r="K74" s="42">
        <f t="shared" si="2"/>
        <v>0.32596686196149527</v>
      </c>
      <c r="N74" s="44"/>
      <c r="P74" s="44"/>
      <c r="S74" s="42"/>
      <c r="V74" s="40"/>
    </row>
    <row r="75" spans="1:22">
      <c r="A75" s="40"/>
    </row>
    <row r="76" spans="1:22">
      <c r="C76" s="39" t="s">
        <v>36</v>
      </c>
      <c r="D76" s="39" t="s">
        <v>31</v>
      </c>
      <c r="E76" s="39"/>
      <c r="F76" s="39" t="s">
        <v>33</v>
      </c>
      <c r="K76" t="s">
        <v>85</v>
      </c>
      <c r="L76" t="s">
        <v>86</v>
      </c>
    </row>
    <row r="77" spans="1:22">
      <c r="A77">
        <v>0</v>
      </c>
      <c r="B77" t="s">
        <v>14</v>
      </c>
      <c r="C77" s="40" t="s">
        <v>37</v>
      </c>
      <c r="D77">
        <v>1243.8699999999999</v>
      </c>
      <c r="E77" s="41">
        <f>LN(D77)</f>
        <v>7.1259827662307345</v>
      </c>
      <c r="F77">
        <v>1922.36</v>
      </c>
      <c r="G77" s="41">
        <f>LN(F77)</f>
        <v>7.5613088768816059</v>
      </c>
      <c r="H77" s="42">
        <f>G77-E77</f>
        <v>0.43532611065087146</v>
      </c>
      <c r="I77" s="42"/>
      <c r="J77" s="42"/>
      <c r="K77" s="42">
        <f>AVERAGE(H77:H79)</f>
        <v>0.62155676219475586</v>
      </c>
      <c r="L77" s="43">
        <f>STDEV(H77:H79)</f>
        <v>0.16160429344598903</v>
      </c>
    </row>
    <row r="78" spans="1:22">
      <c r="A78">
        <v>0</v>
      </c>
      <c r="B78" t="s">
        <v>14</v>
      </c>
      <c r="C78" s="40" t="s">
        <v>38</v>
      </c>
      <c r="D78">
        <v>1243.8699999999999</v>
      </c>
      <c r="E78" s="41">
        <f t="shared" ref="E78:E97" si="3">LN(D78)</f>
        <v>7.1259827662307345</v>
      </c>
      <c r="F78">
        <v>2516.0100000000002</v>
      </c>
      <c r="G78" s="41">
        <f t="shared" ref="G78:G97" si="4">LN(F78)</f>
        <v>7.8304295923752312</v>
      </c>
      <c r="H78" s="42">
        <f t="shared" ref="H78:H97" si="5">G78-E78</f>
        <v>0.70444682614449672</v>
      </c>
      <c r="I78" s="42"/>
      <c r="J78" s="42"/>
      <c r="L78" s="43"/>
    </row>
    <row r="79" spans="1:22">
      <c r="A79">
        <v>0</v>
      </c>
      <c r="B79" t="s">
        <v>14</v>
      </c>
      <c r="C79" s="40" t="s">
        <v>39</v>
      </c>
      <c r="D79">
        <v>1168.49</v>
      </c>
      <c r="E79" s="41">
        <f t="shared" si="3"/>
        <v>7.0634675959619759</v>
      </c>
      <c r="F79">
        <v>2412.37</v>
      </c>
      <c r="G79" s="41">
        <f t="shared" si="4"/>
        <v>7.7883649457508755</v>
      </c>
      <c r="H79" s="42">
        <f t="shared" si="5"/>
        <v>0.72489734978889953</v>
      </c>
      <c r="I79" s="42"/>
      <c r="J79" s="42"/>
      <c r="L79" s="43"/>
    </row>
    <row r="80" spans="1:22">
      <c r="A80">
        <v>0.05</v>
      </c>
      <c r="B80" t="s">
        <v>14</v>
      </c>
      <c r="C80" s="40" t="s">
        <v>40</v>
      </c>
      <c r="D80">
        <v>1187.3399999999999</v>
      </c>
      <c r="E80" s="41">
        <f t="shared" si="3"/>
        <v>7.0794707899888669</v>
      </c>
      <c r="F80">
        <v>2497.19</v>
      </c>
      <c r="G80" s="41">
        <f t="shared" si="4"/>
        <v>7.8229213786945477</v>
      </c>
      <c r="H80" s="42">
        <f t="shared" si="5"/>
        <v>0.74345058870568081</v>
      </c>
      <c r="I80" s="42"/>
      <c r="J80" s="42"/>
      <c r="K80" s="42">
        <f>AVERAGE(H80:H82)</f>
        <v>0.67234311008799386</v>
      </c>
      <c r="L80" s="43">
        <f>STDEV(H80:H82)</f>
        <v>0.11167986442441827</v>
      </c>
    </row>
    <row r="81" spans="1:12">
      <c r="A81">
        <v>0.05</v>
      </c>
      <c r="B81" t="s">
        <v>14</v>
      </c>
      <c r="C81" s="40" t="s">
        <v>41</v>
      </c>
      <c r="D81">
        <v>1130.8</v>
      </c>
      <c r="E81" s="41">
        <f t="shared" si="3"/>
        <v>7.0306806258194356</v>
      </c>
      <c r="F81">
        <v>2346.4</v>
      </c>
      <c r="G81" s="41">
        <f t="shared" si="4"/>
        <v>7.7606375176632412</v>
      </c>
      <c r="H81" s="42">
        <f t="shared" si="5"/>
        <v>0.72995689184380552</v>
      </c>
      <c r="I81" s="42"/>
      <c r="J81" s="42"/>
      <c r="L81" s="43"/>
    </row>
    <row r="82" spans="1:12">
      <c r="A82">
        <v>0.05</v>
      </c>
      <c r="B82" t="s">
        <v>14</v>
      </c>
      <c r="C82" s="40" t="s">
        <v>42</v>
      </c>
      <c r="D82">
        <v>1309.8399999999999</v>
      </c>
      <c r="E82" s="41">
        <f t="shared" si="3"/>
        <v>7.177660271331237</v>
      </c>
      <c r="F82">
        <v>2255.85</v>
      </c>
      <c r="G82" s="41">
        <f t="shared" si="4"/>
        <v>7.7212821210457321</v>
      </c>
      <c r="H82" s="42">
        <f t="shared" si="5"/>
        <v>0.54362184971449512</v>
      </c>
      <c r="I82" s="42"/>
      <c r="J82" s="42"/>
      <c r="L82" s="43"/>
    </row>
    <row r="83" spans="1:12">
      <c r="A83">
        <v>0.1</v>
      </c>
      <c r="B83" t="s">
        <v>14</v>
      </c>
      <c r="C83" s="40" t="s">
        <v>43</v>
      </c>
      <c r="D83">
        <v>1102.53</v>
      </c>
      <c r="E83" s="41">
        <f t="shared" si="3"/>
        <v>7.0053628178351453</v>
      </c>
      <c r="F83">
        <v>2289.87</v>
      </c>
      <c r="G83" s="41">
        <f t="shared" si="4"/>
        <v>7.7362503263779381</v>
      </c>
      <c r="H83" s="42">
        <f t="shared" si="5"/>
        <v>0.73088750854279283</v>
      </c>
      <c r="I83" s="42"/>
      <c r="J83" s="42"/>
      <c r="K83" s="42">
        <f>AVERAGE(H83:H85)</f>
        <v>0.6723467718232321</v>
      </c>
      <c r="L83" s="43">
        <f>STDEV(H83:H85)</f>
        <v>8.968146977007381E-2</v>
      </c>
    </row>
    <row r="84" spans="1:12">
      <c r="A84">
        <v>0.1</v>
      </c>
      <c r="B84" t="s">
        <v>14</v>
      </c>
      <c r="C84" s="40" t="s">
        <v>44</v>
      </c>
      <c r="D84">
        <v>1168.49</v>
      </c>
      <c r="E84" s="41">
        <f t="shared" si="3"/>
        <v>7.0634675959619759</v>
      </c>
      <c r="F84">
        <v>2393.52</v>
      </c>
      <c r="G84" s="41">
        <f t="shared" si="4"/>
        <v>7.7805203647617223</v>
      </c>
      <c r="H84" s="42">
        <f t="shared" si="5"/>
        <v>0.71705276879974633</v>
      </c>
      <c r="I84" s="42"/>
      <c r="J84" s="42"/>
      <c r="L84" s="43"/>
    </row>
    <row r="85" spans="1:12">
      <c r="A85">
        <v>0.1</v>
      </c>
      <c r="B85" t="s">
        <v>14</v>
      </c>
      <c r="C85" s="40" t="s">
        <v>45</v>
      </c>
      <c r="D85">
        <v>1130.79</v>
      </c>
      <c r="E85" s="41">
        <f t="shared" si="3"/>
        <v>7.0306717824835516</v>
      </c>
      <c r="F85">
        <v>1997.74</v>
      </c>
      <c r="G85" s="41">
        <f t="shared" si="4"/>
        <v>7.5997718206107088</v>
      </c>
      <c r="H85" s="42">
        <f t="shared" si="5"/>
        <v>0.56910003812715715</v>
      </c>
      <c r="I85" s="42"/>
      <c r="J85" s="42"/>
      <c r="L85" s="43"/>
    </row>
    <row r="86" spans="1:12">
      <c r="A86">
        <v>0.2</v>
      </c>
      <c r="B86" t="s">
        <v>14</v>
      </c>
      <c r="C86" s="40" t="s">
        <v>46</v>
      </c>
      <c r="D86">
        <v>1102.52</v>
      </c>
      <c r="E86" s="41">
        <f t="shared" si="3"/>
        <v>7.0053537477460317</v>
      </c>
      <c r="F86">
        <v>1931.79</v>
      </c>
      <c r="G86" s="41">
        <f t="shared" si="4"/>
        <v>7.5662023132124885</v>
      </c>
      <c r="H86" s="42">
        <f t="shared" si="5"/>
        <v>0.56084856546645678</v>
      </c>
      <c r="I86" s="42"/>
      <c r="J86" s="42"/>
      <c r="K86" s="42">
        <f>AVERAGE(H86:H88)</f>
        <v>0.72487978264235731</v>
      </c>
      <c r="L86" s="43">
        <f>STDEV(H86:H88)</f>
        <v>0.16384792473060569</v>
      </c>
    </row>
    <row r="87" spans="1:12">
      <c r="A87">
        <v>0.2</v>
      </c>
      <c r="B87" t="s">
        <v>14</v>
      </c>
      <c r="C87" s="40" t="s">
        <v>47</v>
      </c>
      <c r="D87">
        <v>895.21400000000006</v>
      </c>
      <c r="E87" s="41">
        <f t="shared" si="3"/>
        <v>6.7970627958387881</v>
      </c>
      <c r="F87">
        <v>2176.79</v>
      </c>
      <c r="G87" s="41">
        <f t="shared" si="4"/>
        <v>7.6856065935591831</v>
      </c>
      <c r="H87" s="42">
        <f t="shared" si="5"/>
        <v>0.88854379772039493</v>
      </c>
      <c r="I87" s="42"/>
      <c r="J87" s="42"/>
      <c r="L87" s="43"/>
    </row>
    <row r="88" spans="1:12">
      <c r="A88">
        <v>0.2</v>
      </c>
      <c r="B88" t="s">
        <v>14</v>
      </c>
      <c r="C88" s="40" t="s">
        <v>48</v>
      </c>
      <c r="D88">
        <v>1319.26</v>
      </c>
      <c r="E88" s="41">
        <f t="shared" si="3"/>
        <v>7.1848262523214794</v>
      </c>
      <c r="F88">
        <v>2724.59</v>
      </c>
      <c r="G88" s="41">
        <f t="shared" si="4"/>
        <v>7.9100732370616997</v>
      </c>
      <c r="H88" s="42">
        <f t="shared" si="5"/>
        <v>0.72524698474022031</v>
      </c>
      <c r="I88" s="42"/>
      <c r="J88" s="42"/>
      <c r="L88" s="43"/>
    </row>
    <row r="89" spans="1:12">
      <c r="A89">
        <v>0.5</v>
      </c>
      <c r="B89" t="s">
        <v>14</v>
      </c>
      <c r="C89" s="40" t="s">
        <v>49</v>
      </c>
      <c r="D89">
        <v>1300.4100000000001</v>
      </c>
      <c r="E89" s="41">
        <f t="shared" si="3"/>
        <v>7.1704348783417391</v>
      </c>
      <c r="F89">
        <v>2421.8000000000002</v>
      </c>
      <c r="G89" s="41">
        <f t="shared" si="4"/>
        <v>7.7922663443202662</v>
      </c>
      <c r="H89" s="42">
        <f t="shared" si="5"/>
        <v>0.62183146597852712</v>
      </c>
      <c r="I89" s="42"/>
      <c r="J89" s="42"/>
      <c r="K89" s="42">
        <f>AVERAGE(H89:H91)</f>
        <v>0.59232596606349386</v>
      </c>
      <c r="L89" s="43">
        <f>STDEV(H89:H91)</f>
        <v>2.6082488571687483E-2</v>
      </c>
    </row>
    <row r="90" spans="1:12">
      <c r="A90">
        <v>0.5</v>
      </c>
      <c r="B90" t="s">
        <v>14</v>
      </c>
      <c r="C90" s="40" t="s">
        <v>50</v>
      </c>
      <c r="D90">
        <v>1262.72</v>
      </c>
      <c r="E90" s="41">
        <f t="shared" si="3"/>
        <v>7.1410234033941959</v>
      </c>
      <c r="F90">
        <v>2261.6</v>
      </c>
      <c r="G90" s="41">
        <f t="shared" si="4"/>
        <v>7.7238278063793802</v>
      </c>
      <c r="H90" s="42">
        <f t="shared" si="5"/>
        <v>0.58280440298518421</v>
      </c>
      <c r="I90" s="42"/>
      <c r="J90" s="42"/>
      <c r="L90" s="43"/>
    </row>
    <row r="91" spans="1:12">
      <c r="A91">
        <v>0.5</v>
      </c>
      <c r="B91" t="s">
        <v>14</v>
      </c>
      <c r="C91" s="40" t="s">
        <v>51</v>
      </c>
      <c r="D91">
        <v>1366.38</v>
      </c>
      <c r="E91" s="41">
        <f t="shared" si="3"/>
        <v>7.2199201859248419</v>
      </c>
      <c r="F91">
        <v>2421.79</v>
      </c>
      <c r="G91" s="41">
        <f t="shared" si="4"/>
        <v>7.7922622151516121</v>
      </c>
      <c r="H91" s="42">
        <f t="shared" si="5"/>
        <v>0.57234202922677024</v>
      </c>
      <c r="I91" s="42"/>
      <c r="J91" s="42"/>
      <c r="L91" s="43"/>
    </row>
    <row r="92" spans="1:12">
      <c r="A92">
        <v>1</v>
      </c>
      <c r="B92" t="s">
        <v>14</v>
      </c>
      <c r="C92" s="40" t="s">
        <v>52</v>
      </c>
      <c r="D92">
        <v>1225.03</v>
      </c>
      <c r="E92" s="41">
        <f t="shared" si="3"/>
        <v>7.1107206124748759</v>
      </c>
      <c r="F92">
        <v>2223.91</v>
      </c>
      <c r="G92" s="41">
        <f t="shared" si="4"/>
        <v>7.7070221869257374</v>
      </c>
      <c r="H92" s="42">
        <f t="shared" si="5"/>
        <v>0.59630157445086152</v>
      </c>
      <c r="I92" s="42"/>
      <c r="J92" s="42"/>
      <c r="K92" s="42">
        <f>AVERAGE(H92:H94)</f>
        <v>0.51726087034513102</v>
      </c>
      <c r="L92" s="43">
        <f>STDEV(H92:H94)</f>
        <v>6.9791746636696197E-2</v>
      </c>
    </row>
    <row r="93" spans="1:12">
      <c r="A93">
        <v>1</v>
      </c>
      <c r="B93" t="s">
        <v>14</v>
      </c>
      <c r="C93" s="40" t="s">
        <v>53</v>
      </c>
      <c r="D93">
        <v>1404.07</v>
      </c>
      <c r="E93" s="41">
        <f t="shared" si="3"/>
        <v>7.2471304408927679</v>
      </c>
      <c r="F93">
        <v>2233.35</v>
      </c>
      <c r="G93" s="41">
        <f t="shared" si="4"/>
        <v>7.7112579793696687</v>
      </c>
      <c r="H93" s="42">
        <f t="shared" si="5"/>
        <v>0.4641275384769008</v>
      </c>
      <c r="I93" s="42"/>
      <c r="J93" s="42"/>
      <c r="L93" s="43"/>
    </row>
    <row r="94" spans="1:12">
      <c r="A94">
        <v>1</v>
      </c>
      <c r="B94" t="s">
        <v>14</v>
      </c>
      <c r="C94" s="40" t="s">
        <v>54</v>
      </c>
      <c r="D94">
        <v>1262.72</v>
      </c>
      <c r="E94" s="41">
        <f t="shared" si="3"/>
        <v>7.1410234033941959</v>
      </c>
      <c r="F94">
        <v>2063.9499999999998</v>
      </c>
      <c r="G94" s="41">
        <f t="shared" si="4"/>
        <v>7.6323769015018268</v>
      </c>
      <c r="H94" s="42">
        <f t="shared" si="5"/>
        <v>0.49135349810763085</v>
      </c>
      <c r="I94" s="42"/>
      <c r="J94" s="42"/>
      <c r="L94" s="43"/>
    </row>
    <row r="95" spans="1:12">
      <c r="A95">
        <v>5</v>
      </c>
      <c r="B95" t="s">
        <v>14</v>
      </c>
      <c r="C95" s="40" t="s">
        <v>55</v>
      </c>
      <c r="D95">
        <v>1441.76</v>
      </c>
      <c r="E95" s="41">
        <f t="shared" si="3"/>
        <v>7.273619868486727</v>
      </c>
      <c r="F95">
        <v>2618.14</v>
      </c>
      <c r="G95" s="41">
        <f t="shared" si="4"/>
        <v>7.8702194209758876</v>
      </c>
      <c r="H95" s="42">
        <f t="shared" si="5"/>
        <v>0.59659955248916052</v>
      </c>
      <c r="I95" s="42"/>
      <c r="J95" s="42"/>
      <c r="K95" s="42">
        <f>AVERAGE(H95:H97)</f>
        <v>0.5996809658159078</v>
      </c>
      <c r="L95" s="43">
        <f>STDEV(H95:H97)</f>
        <v>6.9122156700052381E-2</v>
      </c>
    </row>
    <row r="96" spans="1:12">
      <c r="A96">
        <v>5</v>
      </c>
      <c r="B96" t="s">
        <v>14</v>
      </c>
      <c r="C96" s="40" t="s">
        <v>56</v>
      </c>
      <c r="D96">
        <v>1573.69</v>
      </c>
      <c r="E96" s="41">
        <f t="shared" si="3"/>
        <v>7.3611784591353357</v>
      </c>
      <c r="F96">
        <v>2679.35</v>
      </c>
      <c r="G96" s="41">
        <f t="shared" si="4"/>
        <v>7.8933295067745384</v>
      </c>
      <c r="H96" s="42">
        <f t="shared" si="5"/>
        <v>0.53215104763920262</v>
      </c>
      <c r="I96" s="42"/>
      <c r="J96" s="42"/>
      <c r="L96" s="43"/>
    </row>
    <row r="97" spans="1:10">
      <c r="A97">
        <v>5</v>
      </c>
      <c r="B97" t="s">
        <v>14</v>
      </c>
      <c r="C97" s="40" t="s">
        <v>57</v>
      </c>
      <c r="D97">
        <v>1385.22</v>
      </c>
      <c r="E97" s="41">
        <f t="shared" si="3"/>
        <v>7.2336142507722876</v>
      </c>
      <c r="F97">
        <v>2707.84</v>
      </c>
      <c r="G97" s="41">
        <f t="shared" si="4"/>
        <v>7.9039065480916477</v>
      </c>
      <c r="H97" s="42">
        <f t="shared" si="5"/>
        <v>0.67029229731936013</v>
      </c>
      <c r="I97" s="42"/>
      <c r="J97" s="42"/>
    </row>
    <row r="98" spans="1:10">
      <c r="C98" s="40"/>
      <c r="D98" s="40"/>
      <c r="E98" s="41"/>
      <c r="F98" s="40"/>
      <c r="G98" s="41"/>
      <c r="H98" s="42"/>
      <c r="I98" s="42"/>
      <c r="J98" s="42"/>
    </row>
    <row r="99" spans="1:10">
      <c r="C99" s="40"/>
      <c r="D99" s="40"/>
      <c r="E99" s="41"/>
      <c r="F99" s="40"/>
      <c r="G99" s="41"/>
    </row>
    <row r="100" spans="1:10">
      <c r="C100" s="40"/>
      <c r="D100" s="40"/>
      <c r="E100" s="41"/>
      <c r="F100" s="40"/>
      <c r="G100" s="41"/>
    </row>
    <row r="101" spans="1:10">
      <c r="C101" s="40"/>
      <c r="D101" s="40"/>
      <c r="E101" s="41"/>
      <c r="F101" s="40"/>
      <c r="G101" s="41"/>
    </row>
    <row r="102" spans="1:10">
      <c r="C102" s="40"/>
      <c r="D102" s="40"/>
      <c r="E102" s="41"/>
      <c r="F102" s="40"/>
      <c r="G102" s="41"/>
    </row>
    <row r="103" spans="1:10">
      <c r="C103" s="40"/>
      <c r="D103" s="40"/>
      <c r="E103" s="41"/>
      <c r="F103" s="40"/>
      <c r="G103" s="41"/>
    </row>
    <row r="104" spans="1:10">
      <c r="C104" s="40"/>
      <c r="D104" s="40"/>
      <c r="E104" s="41"/>
      <c r="F104" s="40"/>
      <c r="G104" s="41"/>
    </row>
    <row r="105" spans="1:10">
      <c r="C105" s="40"/>
      <c r="D105" s="40"/>
      <c r="E105" s="41"/>
      <c r="F105" s="40"/>
      <c r="G105" s="41"/>
    </row>
    <row r="106" spans="1:10">
      <c r="C106" s="40"/>
      <c r="D106" s="40"/>
      <c r="E106" s="41"/>
      <c r="F106" s="40"/>
      <c r="G106" s="41"/>
    </row>
    <row r="107" spans="1:10">
      <c r="C107" s="40"/>
      <c r="D107" s="40"/>
      <c r="E107" s="41"/>
      <c r="F107" s="40"/>
      <c r="G107" s="41"/>
    </row>
    <row r="108" spans="1:10">
      <c r="C108" s="40"/>
      <c r="D108" s="40"/>
      <c r="E108" s="41"/>
      <c r="F108" s="40"/>
      <c r="G108" s="41"/>
    </row>
    <row r="109" spans="1:10">
      <c r="C109" s="40"/>
      <c r="D109" s="40"/>
      <c r="E109" s="41"/>
      <c r="F109" s="40"/>
      <c r="G109" s="41"/>
    </row>
    <row r="110" spans="1:10">
      <c r="C110" s="40"/>
      <c r="D110" s="40"/>
      <c r="E110" s="41"/>
      <c r="F110" s="40"/>
      <c r="G110" s="41"/>
    </row>
    <row r="111" spans="1:10">
      <c r="C111" s="40"/>
      <c r="D111" s="40"/>
      <c r="E111" s="41"/>
      <c r="F111" s="40"/>
      <c r="G111" s="41"/>
    </row>
    <row r="112" spans="1:10">
      <c r="C112" s="40"/>
      <c r="D112" s="40"/>
      <c r="E112" s="41"/>
      <c r="F112" s="40"/>
      <c r="G112" s="41"/>
    </row>
    <row r="113" spans="3:7">
      <c r="C113" s="40"/>
      <c r="D113" s="40"/>
      <c r="E113" s="41"/>
      <c r="F113" s="40"/>
      <c r="G113" s="41"/>
    </row>
    <row r="114" spans="3:7">
      <c r="C114" s="40"/>
      <c r="D114" s="40"/>
      <c r="E114" s="41"/>
      <c r="F114" s="40"/>
      <c r="G114" s="41"/>
    </row>
    <row r="115" spans="3:7">
      <c r="C115" s="40"/>
      <c r="D115" s="40"/>
      <c r="E115" s="41"/>
      <c r="F115" s="40"/>
      <c r="G115" s="41"/>
    </row>
    <row r="116" spans="3:7">
      <c r="C116" s="40"/>
      <c r="D116" s="40"/>
      <c r="E116" s="41"/>
      <c r="F116" s="40"/>
      <c r="G116" s="41"/>
    </row>
    <row r="117" spans="3:7">
      <c r="C117" s="40"/>
      <c r="D117" s="40"/>
      <c r="E117" s="41"/>
      <c r="F117" s="40"/>
      <c r="G117" s="41"/>
    </row>
    <row r="118" spans="3:7">
      <c r="C118" s="40"/>
      <c r="D118" s="40"/>
      <c r="E118" s="41"/>
      <c r="F118" s="40"/>
      <c r="G118" s="41"/>
    </row>
  </sheetData>
  <phoneticPr fontId="7" type="noConversion"/>
  <pageMargins left="0.75" right="0.75" top="1" bottom="1" header="0.5" footer="0.5"/>
  <pageSetup scale="75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workbookViewId="0">
      <selection activeCell="M28" sqref="M28"/>
    </sheetView>
  </sheetViews>
  <sheetFormatPr baseColWidth="10" defaultRowHeight="15" x14ac:dyDescent="0"/>
  <cols>
    <col min="5" max="6" width="8.5" customWidth="1"/>
  </cols>
  <sheetData>
    <row r="2" spans="1:6">
      <c r="D2" s="39" t="s">
        <v>35</v>
      </c>
    </row>
    <row r="3" spans="1:6">
      <c r="A3">
        <v>0</v>
      </c>
      <c r="B3" t="s">
        <v>14</v>
      </c>
      <c r="C3" s="40" t="s">
        <v>37</v>
      </c>
      <c r="D3" s="40">
        <v>0.51929999999999998</v>
      </c>
      <c r="E3">
        <f>AVERAGE(D3:D5)</f>
        <v>0.53620000000000001</v>
      </c>
      <c r="F3">
        <f>STDEV(D3:D5)</f>
        <v>2.0081583602893478E-2</v>
      </c>
    </row>
    <row r="4" spans="1:6">
      <c r="A4">
        <v>0</v>
      </c>
      <c r="B4" t="s">
        <v>14</v>
      </c>
      <c r="C4" s="40" t="s">
        <v>38</v>
      </c>
      <c r="D4" s="40">
        <v>0.53090000000000004</v>
      </c>
    </row>
    <row r="5" spans="1:6">
      <c r="A5">
        <v>0</v>
      </c>
      <c r="B5" t="s">
        <v>14</v>
      </c>
      <c r="C5" s="40" t="s">
        <v>39</v>
      </c>
      <c r="D5" s="40">
        <v>0.55840000000000001</v>
      </c>
    </row>
    <row r="6" spans="1:6">
      <c r="A6">
        <v>0.05</v>
      </c>
      <c r="B6" t="s">
        <v>14</v>
      </c>
      <c r="C6" s="40" t="s">
        <v>40</v>
      </c>
      <c r="D6" s="40">
        <v>0.53049999999999997</v>
      </c>
      <c r="E6">
        <f>AVERAGE(D6:D8)</f>
        <v>0.53199999999999992</v>
      </c>
      <c r="F6">
        <f>STDEV(D6:D8)</f>
        <v>9.7370426721874789E-3</v>
      </c>
    </row>
    <row r="7" spans="1:6">
      <c r="A7">
        <v>0.05</v>
      </c>
      <c r="B7" t="s">
        <v>14</v>
      </c>
      <c r="C7" s="40" t="s">
        <v>41</v>
      </c>
      <c r="D7" s="40">
        <v>0.52310000000000001</v>
      </c>
    </row>
    <row r="8" spans="1:6">
      <c r="A8">
        <v>0.05</v>
      </c>
      <c r="B8" t="s">
        <v>14</v>
      </c>
      <c r="C8" s="40" t="s">
        <v>42</v>
      </c>
      <c r="D8" s="40">
        <v>0.54239999999999999</v>
      </c>
    </row>
    <row r="9" spans="1:6">
      <c r="A9">
        <v>0.1</v>
      </c>
      <c r="B9" t="s">
        <v>14</v>
      </c>
      <c r="C9" s="40" t="s">
        <v>43</v>
      </c>
      <c r="D9" s="40">
        <v>0.52210000000000001</v>
      </c>
      <c r="E9">
        <f>AVERAGE(D9:D11)</f>
        <v>0.52633333333333343</v>
      </c>
      <c r="F9">
        <f>STDEV(D9:D11)</f>
        <v>9.2110440957219198E-3</v>
      </c>
    </row>
    <row r="10" spans="1:6">
      <c r="A10">
        <v>0.1</v>
      </c>
      <c r="B10" t="s">
        <v>14</v>
      </c>
      <c r="C10" s="40" t="s">
        <v>44</v>
      </c>
      <c r="D10" s="40">
        <v>0.53690000000000004</v>
      </c>
    </row>
    <row r="11" spans="1:6">
      <c r="A11">
        <v>0.1</v>
      </c>
      <c r="B11" t="s">
        <v>14</v>
      </c>
      <c r="C11" s="40" t="s">
        <v>45</v>
      </c>
      <c r="D11" s="40">
        <v>0.52</v>
      </c>
    </row>
    <row r="12" spans="1:6">
      <c r="A12">
        <v>0.2</v>
      </c>
      <c r="B12" t="s">
        <v>14</v>
      </c>
      <c r="C12" s="40" t="s">
        <v>46</v>
      </c>
      <c r="D12" s="40">
        <v>0.505</v>
      </c>
      <c r="E12">
        <f>AVERAGE(D12:D14)</f>
        <v>0.5101</v>
      </c>
      <c r="F12">
        <f>STDEV(D12:D14)</f>
        <v>6.6340033162487566E-3</v>
      </c>
    </row>
    <row r="13" spans="1:6">
      <c r="A13">
        <v>0.2</v>
      </c>
      <c r="B13" t="s">
        <v>14</v>
      </c>
      <c r="C13" s="40" t="s">
        <v>47</v>
      </c>
      <c r="D13" s="40">
        <v>0.51759999999999995</v>
      </c>
    </row>
    <row r="14" spans="1:6">
      <c r="A14">
        <v>0.2</v>
      </c>
      <c r="B14" t="s">
        <v>14</v>
      </c>
      <c r="C14" s="40" t="s">
        <v>48</v>
      </c>
      <c r="D14" s="40">
        <v>0.50770000000000004</v>
      </c>
    </row>
    <row r="15" spans="1:6">
      <c r="A15">
        <v>0.5</v>
      </c>
      <c r="B15" t="s">
        <v>14</v>
      </c>
      <c r="C15" s="40" t="s">
        <v>49</v>
      </c>
      <c r="D15" s="40">
        <v>0.47960000000000003</v>
      </c>
      <c r="E15">
        <f>AVERAGE(D15:D17)</f>
        <v>0.49969999999999998</v>
      </c>
      <c r="F15">
        <f>STDEV(D15:D17)</f>
        <v>1.8634108511007413E-2</v>
      </c>
    </row>
    <row r="16" spans="1:6">
      <c r="A16">
        <v>0.5</v>
      </c>
      <c r="B16" t="s">
        <v>14</v>
      </c>
      <c r="C16" s="40" t="s">
        <v>50</v>
      </c>
      <c r="D16" s="40">
        <v>0.50309999999999999</v>
      </c>
    </row>
    <row r="17" spans="1:6">
      <c r="A17">
        <v>0.5</v>
      </c>
      <c r="B17" t="s">
        <v>14</v>
      </c>
      <c r="C17" s="40" t="s">
        <v>51</v>
      </c>
      <c r="D17" s="40">
        <v>0.51639999999999997</v>
      </c>
    </row>
    <row r="18" spans="1:6">
      <c r="A18">
        <v>1</v>
      </c>
      <c r="B18" t="s">
        <v>14</v>
      </c>
      <c r="C18" s="40" t="s">
        <v>52</v>
      </c>
      <c r="D18" s="40">
        <v>0.49909999999999999</v>
      </c>
      <c r="E18">
        <f>AVERAGE(D18:D20)</f>
        <v>0.4995</v>
      </c>
      <c r="F18">
        <f>STDEV(D18:D20)</f>
        <v>4.6130250378683107E-3</v>
      </c>
    </row>
    <row r="19" spans="1:6">
      <c r="A19">
        <v>1</v>
      </c>
      <c r="B19" t="s">
        <v>14</v>
      </c>
      <c r="C19" s="40" t="s">
        <v>53</v>
      </c>
      <c r="D19" s="40">
        <v>0.49509999999999998</v>
      </c>
    </row>
    <row r="20" spans="1:6">
      <c r="A20">
        <v>1</v>
      </c>
      <c r="B20" t="s">
        <v>14</v>
      </c>
      <c r="C20" s="40" t="s">
        <v>54</v>
      </c>
      <c r="D20" s="40">
        <v>0.50429999999999997</v>
      </c>
    </row>
    <row r="21" spans="1:6">
      <c r="A21">
        <v>5</v>
      </c>
      <c r="B21" t="s">
        <v>14</v>
      </c>
      <c r="C21" s="40" t="s">
        <v>55</v>
      </c>
      <c r="D21" s="40">
        <v>0.49320000000000003</v>
      </c>
      <c r="E21">
        <f>AVERAGE(D21:D23)</f>
        <v>0.50356666666666661</v>
      </c>
      <c r="F21">
        <f>STDEV(D21:D23)</f>
        <v>1.3550768735881132E-2</v>
      </c>
    </row>
    <row r="22" spans="1:6">
      <c r="A22">
        <v>5</v>
      </c>
      <c r="B22" t="s">
        <v>14</v>
      </c>
      <c r="C22" s="40" t="s">
        <v>56</v>
      </c>
      <c r="D22" s="40">
        <v>0.49859999999999999</v>
      </c>
    </row>
    <row r="23" spans="1:6">
      <c r="A23">
        <v>5</v>
      </c>
      <c r="B23" t="s">
        <v>14</v>
      </c>
      <c r="C23" s="40" t="s">
        <v>57</v>
      </c>
      <c r="D23" s="40">
        <v>0.51890000000000003</v>
      </c>
    </row>
    <row r="24" spans="1:6">
      <c r="A24">
        <v>0</v>
      </c>
      <c r="B24" t="s">
        <v>83</v>
      </c>
      <c r="C24" s="40" t="s">
        <v>58</v>
      </c>
      <c r="D24" s="40">
        <v>0.53620000000000001</v>
      </c>
      <c r="E24">
        <f>AVERAGE(D24:D26)</f>
        <v>0.54720000000000002</v>
      </c>
      <c r="F24">
        <f>STDEV(D24:D26)</f>
        <v>1.5716233645501725E-2</v>
      </c>
    </row>
    <row r="25" spans="1:6">
      <c r="A25">
        <v>0</v>
      </c>
      <c r="B25" t="s">
        <v>83</v>
      </c>
      <c r="C25" s="40" t="s">
        <v>59</v>
      </c>
      <c r="D25" s="40">
        <v>0.54020000000000001</v>
      </c>
    </row>
    <row r="26" spans="1:6">
      <c r="A26">
        <v>0</v>
      </c>
      <c r="B26" t="s">
        <v>83</v>
      </c>
      <c r="C26" s="40" t="s">
        <v>60</v>
      </c>
      <c r="D26" s="40">
        <v>0.56520000000000004</v>
      </c>
    </row>
    <row r="27" spans="1:6">
      <c r="A27">
        <v>0.05</v>
      </c>
      <c r="B27" t="s">
        <v>83</v>
      </c>
      <c r="C27" s="40" t="s">
        <v>61</v>
      </c>
      <c r="D27" s="40">
        <v>0.56140000000000001</v>
      </c>
      <c r="E27">
        <f>AVERAGE(D27:D29)</f>
        <v>0.54179999999999995</v>
      </c>
      <c r="F27">
        <f>STDEV(D27:D29)</f>
        <v>2.265215221562843E-2</v>
      </c>
    </row>
    <row r="28" spans="1:6">
      <c r="A28">
        <v>0.05</v>
      </c>
      <c r="B28" t="s">
        <v>83</v>
      </c>
      <c r="C28" s="40" t="s">
        <v>62</v>
      </c>
      <c r="D28" s="40">
        <v>0.54700000000000004</v>
      </c>
    </row>
    <row r="29" spans="1:6">
      <c r="A29">
        <v>0.05</v>
      </c>
      <c r="B29" t="s">
        <v>83</v>
      </c>
      <c r="C29" s="40" t="s">
        <v>63</v>
      </c>
      <c r="D29" s="40">
        <v>0.51700000000000002</v>
      </c>
    </row>
    <row r="30" spans="1:6">
      <c r="A30">
        <v>0.1</v>
      </c>
      <c r="B30" t="s">
        <v>83</v>
      </c>
      <c r="C30" s="40" t="s">
        <v>64</v>
      </c>
      <c r="D30" s="40">
        <v>0.55759999999999998</v>
      </c>
      <c r="E30">
        <f>AVERAGE(D30:D32)</f>
        <v>0.52653333333333341</v>
      </c>
      <c r="F30">
        <f>STDEV(D30:D32)</f>
        <v>3.2538336363946631E-2</v>
      </c>
    </row>
    <row r="31" spans="1:6">
      <c r="A31">
        <v>0.1</v>
      </c>
      <c r="B31" t="s">
        <v>83</v>
      </c>
      <c r="C31" s="40" t="s">
        <v>65</v>
      </c>
      <c r="D31" s="40">
        <v>0.52929999999999999</v>
      </c>
    </row>
    <row r="32" spans="1:6">
      <c r="A32">
        <v>0.1</v>
      </c>
      <c r="B32" t="s">
        <v>83</v>
      </c>
      <c r="C32" s="40" t="s">
        <v>66</v>
      </c>
      <c r="D32" s="40">
        <v>0.49270000000000003</v>
      </c>
    </row>
    <row r="33" spans="1:6">
      <c r="A33">
        <v>0.2</v>
      </c>
      <c r="B33" t="s">
        <v>83</v>
      </c>
      <c r="C33" s="40" t="s">
        <v>67</v>
      </c>
      <c r="D33" s="40">
        <v>0.50349999999999995</v>
      </c>
      <c r="E33">
        <f>AVERAGE(D33:D35)</f>
        <v>0.52196666666666669</v>
      </c>
      <c r="F33">
        <f>STDEV(D33:D35)</f>
        <v>1.6329523365160852E-2</v>
      </c>
    </row>
    <row r="34" spans="1:6">
      <c r="A34">
        <v>0.2</v>
      </c>
      <c r="B34" t="s">
        <v>83</v>
      </c>
      <c r="C34" s="40" t="s">
        <v>68</v>
      </c>
      <c r="D34" s="40">
        <v>0.52790000000000004</v>
      </c>
    </row>
    <row r="35" spans="1:6">
      <c r="A35">
        <v>0.2</v>
      </c>
      <c r="B35" t="s">
        <v>83</v>
      </c>
      <c r="C35" s="40" t="s">
        <v>69</v>
      </c>
      <c r="D35" s="40">
        <v>0.53449999999999998</v>
      </c>
    </row>
    <row r="36" spans="1:6">
      <c r="A36">
        <v>0.5</v>
      </c>
      <c r="B36" t="s">
        <v>83</v>
      </c>
      <c r="C36" s="40" t="s">
        <v>70</v>
      </c>
      <c r="D36" s="40">
        <v>0.49640000000000001</v>
      </c>
      <c r="E36">
        <f>AVERAGE(D36:D38)</f>
        <v>0.5296333333333334</v>
      </c>
      <c r="F36">
        <f>STDEV(D36:D38)</f>
        <v>3.0261581804878163E-2</v>
      </c>
    </row>
    <row r="37" spans="1:6">
      <c r="A37">
        <v>0.5</v>
      </c>
      <c r="B37" t="s">
        <v>83</v>
      </c>
      <c r="C37" s="40" t="s">
        <v>71</v>
      </c>
      <c r="D37" s="40">
        <v>0.55559999999999998</v>
      </c>
    </row>
    <row r="38" spans="1:6">
      <c r="A38">
        <v>0.5</v>
      </c>
      <c r="B38" t="s">
        <v>83</v>
      </c>
      <c r="C38" s="40" t="s">
        <v>72</v>
      </c>
      <c r="D38" s="40">
        <v>0.53690000000000004</v>
      </c>
    </row>
    <row r="39" spans="1:6">
      <c r="A39">
        <v>1</v>
      </c>
      <c r="B39" t="s">
        <v>83</v>
      </c>
      <c r="C39" s="40" t="s">
        <v>73</v>
      </c>
      <c r="D39" s="40">
        <v>0.55230000000000001</v>
      </c>
      <c r="E39">
        <f>AVERAGE(D39:D41)</f>
        <v>0.53906666666666669</v>
      </c>
      <c r="F39">
        <f>STDEV(D39:D41)</f>
        <v>1.1517956994768376E-2</v>
      </c>
    </row>
    <row r="40" spans="1:6">
      <c r="A40">
        <v>1</v>
      </c>
      <c r="B40" t="s">
        <v>83</v>
      </c>
      <c r="C40" s="40" t="s">
        <v>74</v>
      </c>
      <c r="D40" s="40">
        <v>0.53359999999999996</v>
      </c>
    </row>
    <row r="41" spans="1:6">
      <c r="A41">
        <v>1</v>
      </c>
      <c r="B41" t="s">
        <v>83</v>
      </c>
      <c r="C41" s="40" t="s">
        <v>75</v>
      </c>
      <c r="D41" s="40">
        <v>0.53129999999999999</v>
      </c>
    </row>
    <row r="42" spans="1:6">
      <c r="A42">
        <v>5</v>
      </c>
      <c r="B42" t="s">
        <v>83</v>
      </c>
      <c r="C42" s="40" t="s">
        <v>76</v>
      </c>
      <c r="D42" s="40">
        <v>0.49690000000000001</v>
      </c>
      <c r="E42">
        <f>AVERAGE(D42:D44)</f>
        <v>0.50196666666666667</v>
      </c>
      <c r="F42">
        <f>STDEV(D42:D44)</f>
        <v>4.9541228621556629E-3</v>
      </c>
    </row>
    <row r="43" spans="1:6">
      <c r="A43">
        <v>5</v>
      </c>
      <c r="B43" t="s">
        <v>83</v>
      </c>
      <c r="C43" s="40" t="s">
        <v>77</v>
      </c>
      <c r="D43" s="40">
        <v>0.50219999999999998</v>
      </c>
    </row>
    <row r="44" spans="1:6">
      <c r="A44">
        <v>5</v>
      </c>
      <c r="B44" t="s">
        <v>83</v>
      </c>
      <c r="C44" s="40" t="s">
        <v>78</v>
      </c>
      <c r="D44" s="40">
        <v>0.50680000000000003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Fire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cp:lastPrinted>2014-04-07T19:24:38Z</cp:lastPrinted>
  <dcterms:created xsi:type="dcterms:W3CDTF">2014-02-26T17:53:19Z</dcterms:created>
  <dcterms:modified xsi:type="dcterms:W3CDTF">2015-03-30T15:02:08Z</dcterms:modified>
</cp:coreProperties>
</file>