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final data" sheetId="1" r:id="rId1"/>
  </sheets>
  <calcPr calcId="145621"/>
</workbook>
</file>

<file path=xl/calcChain.xml><?xml version="1.0" encoding="utf-8"?>
<calcChain xmlns="http://schemas.openxmlformats.org/spreadsheetml/2006/main">
  <c r="M3" i="1" l="1"/>
  <c r="N3" i="1"/>
  <c r="O3" i="1"/>
  <c r="P3" i="1"/>
  <c r="M4" i="1"/>
  <c r="N4" i="1"/>
  <c r="O4" i="1"/>
  <c r="P4" i="1"/>
  <c r="M5" i="1"/>
  <c r="N5" i="1"/>
  <c r="O5" i="1"/>
  <c r="P5" i="1"/>
  <c r="M6" i="1"/>
  <c r="N6" i="1"/>
  <c r="O6" i="1"/>
  <c r="P6" i="1"/>
  <c r="M7" i="1"/>
  <c r="N7" i="1"/>
  <c r="O7" i="1"/>
  <c r="P7" i="1"/>
  <c r="M8" i="1"/>
  <c r="N8" i="1"/>
  <c r="O8" i="1"/>
  <c r="P8" i="1"/>
  <c r="M9" i="1"/>
  <c r="N9" i="1"/>
  <c r="O9" i="1"/>
  <c r="P9" i="1"/>
  <c r="M10" i="1"/>
  <c r="N10" i="1"/>
  <c r="O10" i="1"/>
  <c r="P10" i="1"/>
  <c r="M11" i="1"/>
  <c r="N11" i="1"/>
  <c r="O11" i="1"/>
  <c r="P11" i="1"/>
  <c r="M12" i="1"/>
  <c r="N12" i="1"/>
  <c r="O12" i="1"/>
  <c r="P12" i="1"/>
  <c r="U4" i="1" l="1"/>
  <c r="U5" i="1"/>
  <c r="U6" i="1"/>
  <c r="U7" i="1"/>
  <c r="U8" i="1"/>
  <c r="U9" i="1"/>
  <c r="U10" i="1"/>
  <c r="U11" i="1"/>
  <c r="U12" i="1"/>
  <c r="U14" i="1"/>
  <c r="U15" i="1"/>
  <c r="U16" i="1"/>
  <c r="U18" i="1"/>
  <c r="U19" i="1"/>
  <c r="U20" i="1"/>
  <c r="U21" i="1"/>
  <c r="U22" i="1"/>
  <c r="U23" i="1"/>
  <c r="U24" i="1"/>
  <c r="U25" i="1"/>
  <c r="U26" i="1"/>
  <c r="U27" i="1"/>
  <c r="U29" i="1"/>
  <c r="U30" i="1"/>
  <c r="U31" i="1"/>
  <c r="U3" i="1"/>
  <c r="V4" i="1"/>
  <c r="V5" i="1"/>
  <c r="V6" i="1"/>
  <c r="V7" i="1"/>
  <c r="V8" i="1"/>
  <c r="V9" i="1"/>
  <c r="V10" i="1"/>
  <c r="V11" i="1"/>
  <c r="V12" i="1"/>
  <c r="V14" i="1"/>
  <c r="V15" i="1"/>
  <c r="V16" i="1"/>
  <c r="V18" i="1"/>
  <c r="V19" i="1"/>
  <c r="V20" i="1"/>
  <c r="V21" i="1"/>
  <c r="V22" i="1"/>
  <c r="V23" i="1"/>
  <c r="V24" i="1"/>
  <c r="V25" i="1"/>
  <c r="V26" i="1"/>
  <c r="V27" i="1"/>
  <c r="V29" i="1"/>
  <c r="V30" i="1"/>
  <c r="V31" i="1"/>
  <c r="V3" i="1"/>
  <c r="T4" i="1"/>
  <c r="T5" i="1"/>
  <c r="T6" i="1"/>
  <c r="T7" i="1"/>
  <c r="T8" i="1"/>
  <c r="T9" i="1"/>
  <c r="T10" i="1"/>
  <c r="T11" i="1"/>
  <c r="T12" i="1"/>
  <c r="T14" i="1"/>
  <c r="T15" i="1"/>
  <c r="T16" i="1"/>
  <c r="T18" i="1"/>
  <c r="T19" i="1"/>
  <c r="T20" i="1"/>
  <c r="T21" i="1"/>
  <c r="T22" i="1"/>
  <c r="T23" i="1"/>
  <c r="T24" i="1"/>
  <c r="T25" i="1"/>
  <c r="T26" i="1"/>
  <c r="T27" i="1"/>
  <c r="T29" i="1"/>
  <c r="T30" i="1"/>
  <c r="T31" i="1"/>
  <c r="T3" i="1"/>
  <c r="S4" i="1"/>
  <c r="S5" i="1"/>
  <c r="S6" i="1"/>
  <c r="S7" i="1"/>
  <c r="S8" i="1"/>
  <c r="S9" i="1"/>
  <c r="S10" i="1"/>
  <c r="S11" i="1"/>
  <c r="S12" i="1"/>
  <c r="S14" i="1"/>
  <c r="S15" i="1"/>
  <c r="S16" i="1"/>
  <c r="S18" i="1"/>
  <c r="S19" i="1"/>
  <c r="S20" i="1"/>
  <c r="S21" i="1"/>
  <c r="S22" i="1"/>
  <c r="S23" i="1"/>
  <c r="S24" i="1"/>
  <c r="S25" i="1"/>
  <c r="S26" i="1"/>
  <c r="S27" i="1"/>
  <c r="S29" i="1"/>
  <c r="S30" i="1"/>
  <c r="S31" i="1"/>
  <c r="S3" i="1"/>
  <c r="G15" i="1" l="1"/>
  <c r="G16" i="1"/>
  <c r="G14" i="1"/>
  <c r="J5" i="1"/>
  <c r="K4" i="1"/>
  <c r="L4" i="1"/>
  <c r="Q4" i="1"/>
  <c r="J4" i="1"/>
  <c r="K3" i="1"/>
  <c r="L3" i="1"/>
  <c r="Q3" i="1"/>
  <c r="J3" i="1"/>
  <c r="G30" i="1"/>
  <c r="G31" i="1"/>
  <c r="G29" i="1"/>
  <c r="K20" i="1"/>
  <c r="L20" i="1"/>
  <c r="M20" i="1"/>
  <c r="N20" i="1"/>
  <c r="O20" i="1"/>
  <c r="P20" i="1"/>
  <c r="Q20" i="1"/>
  <c r="J20" i="1"/>
  <c r="K19" i="1"/>
  <c r="L19" i="1"/>
  <c r="M19" i="1"/>
  <c r="N19" i="1"/>
  <c r="O19" i="1"/>
  <c r="P19" i="1"/>
  <c r="Q19" i="1"/>
  <c r="J19" i="1"/>
  <c r="Q31" i="1"/>
  <c r="P31" i="1"/>
  <c r="O31" i="1"/>
  <c r="N31" i="1"/>
  <c r="M31" i="1"/>
  <c r="L31" i="1"/>
  <c r="K31" i="1"/>
  <c r="J31" i="1"/>
  <c r="Q30" i="1"/>
  <c r="P30" i="1"/>
  <c r="O30" i="1"/>
  <c r="N30" i="1"/>
  <c r="M30" i="1"/>
  <c r="L30" i="1"/>
  <c r="K30" i="1"/>
  <c r="J30" i="1"/>
  <c r="Q29" i="1"/>
  <c r="P29" i="1"/>
  <c r="O29" i="1"/>
  <c r="N29" i="1"/>
  <c r="M29" i="1"/>
  <c r="L29" i="1"/>
  <c r="K29" i="1"/>
  <c r="J29" i="1"/>
  <c r="Q27" i="1"/>
  <c r="P27" i="1"/>
  <c r="O27" i="1"/>
  <c r="N27" i="1"/>
  <c r="M27" i="1"/>
  <c r="L27" i="1"/>
  <c r="K27" i="1"/>
  <c r="J27" i="1"/>
  <c r="Q26" i="1"/>
  <c r="P26" i="1"/>
  <c r="O26" i="1"/>
  <c r="N26" i="1"/>
  <c r="M26" i="1"/>
  <c r="L26" i="1"/>
  <c r="K26" i="1"/>
  <c r="J26" i="1"/>
  <c r="Q25" i="1"/>
  <c r="P25" i="1"/>
  <c r="O25" i="1"/>
  <c r="N25" i="1"/>
  <c r="M25" i="1"/>
  <c r="L25" i="1"/>
  <c r="K25" i="1"/>
  <c r="J25" i="1"/>
  <c r="Q24" i="1"/>
  <c r="P24" i="1"/>
  <c r="O24" i="1"/>
  <c r="N24" i="1"/>
  <c r="M24" i="1"/>
  <c r="L24" i="1"/>
  <c r="K24" i="1"/>
  <c r="J24" i="1"/>
  <c r="Q23" i="1"/>
  <c r="P23" i="1"/>
  <c r="O23" i="1"/>
  <c r="N23" i="1"/>
  <c r="M23" i="1"/>
  <c r="L23" i="1"/>
  <c r="K23" i="1"/>
  <c r="J23" i="1"/>
  <c r="Q22" i="1"/>
  <c r="P22" i="1"/>
  <c r="O22" i="1"/>
  <c r="N22" i="1"/>
  <c r="M22" i="1"/>
  <c r="L22" i="1"/>
  <c r="K22" i="1"/>
  <c r="J22" i="1"/>
  <c r="Q21" i="1"/>
  <c r="P21" i="1"/>
  <c r="O21" i="1"/>
  <c r="N21" i="1"/>
  <c r="M21" i="1"/>
  <c r="L21" i="1"/>
  <c r="K21" i="1"/>
  <c r="J21" i="1"/>
  <c r="Q18" i="1"/>
  <c r="P18" i="1"/>
  <c r="O18" i="1"/>
  <c r="N18" i="1"/>
  <c r="M18" i="1"/>
  <c r="L18" i="1"/>
  <c r="K18" i="1"/>
  <c r="J18" i="1"/>
  <c r="Q16" i="1"/>
  <c r="P16" i="1"/>
  <c r="O16" i="1"/>
  <c r="N16" i="1"/>
  <c r="M16" i="1"/>
  <c r="L16" i="1"/>
  <c r="K16" i="1"/>
  <c r="J16" i="1"/>
  <c r="Q15" i="1"/>
  <c r="P15" i="1"/>
  <c r="O15" i="1"/>
  <c r="N15" i="1"/>
  <c r="M15" i="1"/>
  <c r="L15" i="1"/>
  <c r="K15" i="1"/>
  <c r="J15" i="1"/>
  <c r="Q14" i="1"/>
  <c r="P14" i="1"/>
  <c r="O14" i="1"/>
  <c r="N14" i="1"/>
  <c r="M14" i="1"/>
  <c r="L14" i="1"/>
  <c r="K14" i="1"/>
  <c r="J14" i="1"/>
  <c r="Q12" i="1"/>
  <c r="L12" i="1"/>
  <c r="K12" i="1"/>
  <c r="J12" i="1"/>
  <c r="Q11" i="1"/>
  <c r="L11" i="1"/>
  <c r="K11" i="1"/>
  <c r="J11" i="1"/>
  <c r="Q10" i="1"/>
  <c r="L10" i="1"/>
  <c r="K10" i="1"/>
  <c r="J10" i="1"/>
  <c r="Q9" i="1"/>
  <c r="L9" i="1"/>
  <c r="K9" i="1"/>
  <c r="J9" i="1"/>
  <c r="Q8" i="1"/>
  <c r="L8" i="1"/>
  <c r="K8" i="1"/>
  <c r="J8" i="1"/>
  <c r="Q7" i="1"/>
  <c r="L7" i="1"/>
  <c r="K7" i="1"/>
  <c r="J7" i="1"/>
  <c r="Q6" i="1"/>
  <c r="L6" i="1"/>
  <c r="K6" i="1"/>
  <c r="J6" i="1"/>
  <c r="Q5" i="1"/>
  <c r="L5" i="1"/>
  <c r="K5" i="1"/>
</calcChain>
</file>

<file path=xl/sharedStrings.xml><?xml version="1.0" encoding="utf-8"?>
<sst xmlns="http://schemas.openxmlformats.org/spreadsheetml/2006/main" count="309" uniqueCount="47">
  <si>
    <t>duplicates averaged</t>
  </si>
  <si>
    <t>filenumber</t>
  </si>
  <si>
    <t>Comment</t>
  </si>
  <si>
    <t>treatment</t>
  </si>
  <si>
    <t>sample #</t>
  </si>
  <si>
    <t>date</t>
  </si>
  <si>
    <t>expt day</t>
  </si>
  <si>
    <t>MGDG</t>
  </si>
  <si>
    <t>SQDG</t>
  </si>
  <si>
    <t>DGDG</t>
  </si>
  <si>
    <t>PG</t>
  </si>
  <si>
    <t>PE</t>
  </si>
  <si>
    <t>PC</t>
  </si>
  <si>
    <t>DGTS</t>
  </si>
  <si>
    <t>DGCC</t>
  </si>
  <si>
    <t>A.F_P.Starvation_EHux_</t>
  </si>
  <si>
    <t>P-</t>
  </si>
  <si>
    <t>Date</t>
  </si>
  <si>
    <t>Date 29.8.13</t>
  </si>
  <si>
    <t>Date 30.8.13</t>
  </si>
  <si>
    <t>Date 31.8.13</t>
  </si>
  <si>
    <t>Date 02.9.13</t>
  </si>
  <si>
    <t>Date 03.9.13</t>
  </si>
  <si>
    <t>Date 04.9.13</t>
  </si>
  <si>
    <t>Date 06.9.13</t>
  </si>
  <si>
    <t>Date 08.9.13</t>
  </si>
  <si>
    <t>P-RF</t>
  </si>
  <si>
    <t>P+</t>
  </si>
  <si>
    <t>Date 28.8.13</t>
  </si>
  <si>
    <t>P+RF</t>
  </si>
  <si>
    <t>duplicates intact</t>
  </si>
  <si>
    <t>Hour</t>
  </si>
  <si>
    <t>rep</t>
  </si>
  <si>
    <t>Rep</t>
  </si>
  <si>
    <t>Rep02</t>
  </si>
  <si>
    <t>Rep01</t>
  </si>
  <si>
    <t>Hour4</t>
  </si>
  <si>
    <t>pmol per sample</t>
  </si>
  <si>
    <t>expt "day"</t>
  </si>
  <si>
    <t>SQDG:PG</t>
  </si>
  <si>
    <t>DGCC:PG</t>
  </si>
  <si>
    <t>% P-lipids</t>
  </si>
  <si>
    <t>DGDG:PC</t>
  </si>
  <si>
    <t>MGDG Galactolipids</t>
  </si>
  <si>
    <t>SQDG sulfur-containing but phosphorus-free lipids</t>
  </si>
  <si>
    <t>DGDG Galactolipids</t>
  </si>
  <si>
    <t>Lipid analysis of phosphate starved Emiliani huxleyi cells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</si>
</sst>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"/>
  </numFmts>
  <fonts count="8" x14ac:knownFonts="1">
    <font>
      <sz val="8"/>
      <name val="Times New Roman"/>
      <family val="1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2"/>
      <color rgb="FF22222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</cellStyleXfs>
  <cellXfs count="12">
    <xf numFmtId="0" fontId="0" fillId="0" borderId="0" xfId="0"/>
    <xf numFmtId="0" fontId="3" fillId="0" borderId="0" xfId="0" applyFont="1"/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164" fontId="4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37" fontId="3" fillId="0" borderId="0" xfId="1" applyNumberFormat="1" applyFont="1"/>
    <xf numFmtId="0" fontId="5" fillId="0" borderId="0" xfId="0" applyFont="1"/>
    <xf numFmtId="2" fontId="3" fillId="0" borderId="0" xfId="0" applyNumberFormat="1" applyFont="1"/>
    <xf numFmtId="0" fontId="6" fillId="0" borderId="0" xfId="0" applyFont="1"/>
    <xf numFmtId="0" fontId="7" fillId="0" borderId="0" xfId="0" applyFont="1"/>
  </cellXfs>
  <cellStyles count="5">
    <cellStyle name="Comma" xfId="1" builtinId="3"/>
    <cellStyle name="Comma 3" xfId="2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5"/>
  <sheetViews>
    <sheetView tabSelected="1" topLeftCell="D1" workbookViewId="0">
      <selection activeCell="S37" sqref="S37"/>
    </sheetView>
  </sheetViews>
  <sheetFormatPr defaultRowHeight="11.25" x14ac:dyDescent="0.2"/>
  <cols>
    <col min="1" max="1" width="12.6640625" style="1" bestFit="1" customWidth="1"/>
    <col min="2" max="2" width="21.1640625" style="1" bestFit="1" customWidth="1"/>
    <col min="3" max="3" width="11.33203125" style="1" bestFit="1" customWidth="1"/>
    <col min="4" max="4" width="10.6640625" style="1" bestFit="1" customWidth="1"/>
    <col min="5" max="5" width="11.33203125" style="1" bestFit="1" customWidth="1"/>
    <col min="6" max="6" width="12.33203125" style="1" bestFit="1" customWidth="1"/>
    <col min="7" max="7" width="7.33203125" style="1" bestFit="1" customWidth="1"/>
    <col min="8" max="8" width="6.33203125" style="1" bestFit="1" customWidth="1"/>
    <col min="9" max="9" width="9.33203125" style="1"/>
    <col min="10" max="10" width="22.83203125" style="1" bestFit="1" customWidth="1"/>
    <col min="11" max="11" width="55.6640625" style="1" bestFit="1" customWidth="1"/>
    <col min="12" max="12" width="22.5" style="1" bestFit="1" customWidth="1"/>
    <col min="13" max="17" width="12.5" style="1" customWidth="1"/>
    <col min="18" max="18" width="9.33203125" style="1"/>
    <col min="19" max="19" width="11.83203125" style="1" customWidth="1"/>
    <col min="20" max="20" width="11.1640625" style="1" customWidth="1"/>
    <col min="21" max="21" width="11.6640625" style="1" customWidth="1"/>
    <col min="22" max="22" width="11.5" style="1" customWidth="1"/>
    <col min="23" max="16384" width="9.33203125" style="1"/>
  </cols>
  <sheetData>
    <row r="1" spans="1:22" s="11" customFormat="1" ht="15.75" x14ac:dyDescent="0.25">
      <c r="A1" s="11" t="s">
        <v>0</v>
      </c>
      <c r="D1" s="11" t="s">
        <v>46</v>
      </c>
      <c r="J1" s="11" t="s">
        <v>37</v>
      </c>
    </row>
    <row r="2" spans="1:22" s="4" customFormat="1" ht="12.75" x14ac:dyDescent="0.2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38</v>
      </c>
      <c r="G2" s="4" t="s">
        <v>31</v>
      </c>
      <c r="J2" s="5" t="s">
        <v>43</v>
      </c>
      <c r="K2" s="5" t="s">
        <v>44</v>
      </c>
      <c r="L2" s="5" t="s">
        <v>45</v>
      </c>
      <c r="M2" s="5" t="s">
        <v>10</v>
      </c>
      <c r="N2" s="5" t="s">
        <v>11</v>
      </c>
      <c r="O2" s="5" t="s">
        <v>12</v>
      </c>
      <c r="P2" s="5" t="s">
        <v>13</v>
      </c>
      <c r="Q2" s="5" t="s">
        <v>14</v>
      </c>
      <c r="S2" s="4" t="s">
        <v>39</v>
      </c>
      <c r="T2" s="4" t="s">
        <v>40</v>
      </c>
      <c r="U2" s="4" t="s">
        <v>42</v>
      </c>
      <c r="V2" s="4" t="s">
        <v>41</v>
      </c>
    </row>
    <row r="3" spans="1:22" x14ac:dyDescent="0.2">
      <c r="A3" s="6">
        <v>10586</v>
      </c>
      <c r="B3" s="6" t="s">
        <v>15</v>
      </c>
      <c r="C3" s="1" t="s">
        <v>16</v>
      </c>
      <c r="D3" s="1">
        <v>23</v>
      </c>
      <c r="E3" s="1" t="s">
        <v>17</v>
      </c>
      <c r="F3" s="1">
        <v>0</v>
      </c>
      <c r="G3" s="1">
        <v>4</v>
      </c>
      <c r="J3" s="7">
        <f>J36</f>
        <v>45.12260309750333</v>
      </c>
      <c r="K3" s="7">
        <f t="shared" ref="K3:Q3" si="0">K36</f>
        <v>1198.5516643225203</v>
      </c>
      <c r="L3" s="7">
        <f t="shared" si="0"/>
        <v>912.69147766561514</v>
      </c>
      <c r="M3" s="7">
        <f t="shared" si="0"/>
        <v>216.09684421296336</v>
      </c>
      <c r="N3" s="7">
        <f t="shared" si="0"/>
        <v>12.281856077044246</v>
      </c>
      <c r="O3" s="7">
        <f t="shared" si="0"/>
        <v>893.61823444450908</v>
      </c>
      <c r="P3" s="7">
        <f t="shared" si="0"/>
        <v>117.75332722597415</v>
      </c>
      <c r="Q3" s="7">
        <f t="shared" si="0"/>
        <v>373.76760209387714</v>
      </c>
      <c r="S3" s="9">
        <f>K3/M3</f>
        <v>5.5463635699434279</v>
      </c>
      <c r="T3" s="9">
        <f>Q3/O3</f>
        <v>0.41826317736926949</v>
      </c>
      <c r="U3" s="9">
        <f>L3/O3</f>
        <v>1.0213438384378564</v>
      </c>
      <c r="V3" s="9">
        <f t="shared" ref="V3:V12" si="1">((M3+N3+O3)/(J3+K3+L3+M3+N3+O3+P3+Q3))*100</f>
        <v>29.762110745654262</v>
      </c>
    </row>
    <row r="4" spans="1:22" x14ac:dyDescent="0.2">
      <c r="A4" s="6">
        <v>10587</v>
      </c>
      <c r="B4" s="6" t="s">
        <v>15</v>
      </c>
      <c r="C4" s="1" t="s">
        <v>16</v>
      </c>
      <c r="D4" s="1">
        <v>24</v>
      </c>
      <c r="E4" s="1" t="s">
        <v>28</v>
      </c>
      <c r="F4" s="1">
        <v>0</v>
      </c>
      <c r="G4" s="1">
        <v>8</v>
      </c>
      <c r="J4" s="7">
        <f>J37</f>
        <v>59.425611736063402</v>
      </c>
      <c r="K4" s="7">
        <f t="shared" ref="K4:Q4" si="2">K37</f>
        <v>1251.1562423256942</v>
      </c>
      <c r="L4" s="7">
        <f t="shared" si="2"/>
        <v>1078.8269591287547</v>
      </c>
      <c r="M4" s="7">
        <f t="shared" si="2"/>
        <v>228.48482585343953</v>
      </c>
      <c r="N4" s="7">
        <f t="shared" si="2"/>
        <v>0</v>
      </c>
      <c r="O4" s="7">
        <f t="shared" si="2"/>
        <v>870.88439060891744</v>
      </c>
      <c r="P4" s="7">
        <f t="shared" si="2"/>
        <v>92.56992975884134</v>
      </c>
      <c r="Q4" s="7">
        <f t="shared" si="2"/>
        <v>398.61484970780992</v>
      </c>
      <c r="S4" s="9">
        <f t="shared" ref="S4:S31" si="3">K4/M4</f>
        <v>5.4758833005752523</v>
      </c>
      <c r="T4" s="9">
        <f t="shared" ref="T4:T31" si="4">Q4/O4</f>
        <v>0.45771270447171603</v>
      </c>
      <c r="U4" s="9">
        <f t="shared" ref="U4:U31" si="5">L4/O4</f>
        <v>1.2387717253428379</v>
      </c>
      <c r="V4" s="9">
        <f t="shared" si="1"/>
        <v>27.622600239964768</v>
      </c>
    </row>
    <row r="5" spans="1:22" x14ac:dyDescent="0.2">
      <c r="A5" s="6">
        <v>10588</v>
      </c>
      <c r="B5" s="6" t="s">
        <v>15</v>
      </c>
      <c r="C5" s="1" t="s">
        <v>16</v>
      </c>
      <c r="D5" s="1">
        <v>25</v>
      </c>
      <c r="E5" s="1" t="s">
        <v>18</v>
      </c>
      <c r="F5" s="1">
        <v>1</v>
      </c>
      <c r="G5" s="1">
        <v>30</v>
      </c>
      <c r="J5" s="7">
        <f>AVERAGE(J38:J39)</f>
        <v>111.56525402089198</v>
      </c>
      <c r="K5" s="7">
        <f t="shared" ref="K5:Q5" si="6">AVERAGE(K38:K39)</f>
        <v>1891.3024619642754</v>
      </c>
      <c r="L5" s="7">
        <f t="shared" si="6"/>
        <v>1918.021665985897</v>
      </c>
      <c r="M5" s="7">
        <f t="shared" si="6"/>
        <v>240.89573599205931</v>
      </c>
      <c r="N5" s="7">
        <f t="shared" si="6"/>
        <v>59.130637934692047</v>
      </c>
      <c r="O5" s="7">
        <f t="shared" si="6"/>
        <v>1498.4360913783462</v>
      </c>
      <c r="P5" s="7">
        <f t="shared" si="6"/>
        <v>161.7434541712687</v>
      </c>
      <c r="Q5" s="7">
        <f t="shared" si="6"/>
        <v>540.98760324474051</v>
      </c>
      <c r="S5" s="9">
        <f t="shared" si="3"/>
        <v>7.8511246958170267</v>
      </c>
      <c r="T5" s="9">
        <f t="shared" si="4"/>
        <v>0.36103481914074131</v>
      </c>
      <c r="U5" s="9">
        <f t="shared" si="5"/>
        <v>1.2800156623440593</v>
      </c>
      <c r="V5" s="9">
        <f t="shared" si="1"/>
        <v>28.00434830872528</v>
      </c>
    </row>
    <row r="6" spans="1:22" x14ac:dyDescent="0.2">
      <c r="A6" s="6">
        <v>10609</v>
      </c>
      <c r="B6" s="6" t="s">
        <v>15</v>
      </c>
      <c r="C6" s="1" t="s">
        <v>16</v>
      </c>
      <c r="D6" s="1">
        <v>27</v>
      </c>
      <c r="E6" s="1" t="s">
        <v>19</v>
      </c>
      <c r="F6" s="1">
        <v>2</v>
      </c>
      <c r="G6" s="1">
        <v>48</v>
      </c>
      <c r="J6" s="7">
        <f>AVERAGE(J40:J41)</f>
        <v>447.68526333413763</v>
      </c>
      <c r="K6" s="7">
        <f t="shared" ref="K6:Q6" si="7">AVERAGE(K40:K41)</f>
        <v>5773.2522247230445</v>
      </c>
      <c r="L6" s="7">
        <f t="shared" si="7"/>
        <v>8109.7923707661776</v>
      </c>
      <c r="M6" s="7">
        <f t="shared" si="7"/>
        <v>464.51129398791716</v>
      </c>
      <c r="N6" s="7">
        <f>AVERAGE(N40:N41)</f>
        <v>61.008172292973228</v>
      </c>
      <c r="O6" s="7">
        <f t="shared" si="7"/>
        <v>855.66456263410555</v>
      </c>
      <c r="P6" s="7">
        <f t="shared" si="7"/>
        <v>467.27086646084069</v>
      </c>
      <c r="Q6" s="7">
        <f t="shared" si="7"/>
        <v>3206.7293574827845</v>
      </c>
      <c r="S6" s="9">
        <f t="shared" si="3"/>
        <v>12.428658462011944</v>
      </c>
      <c r="T6" s="9">
        <f t="shared" si="4"/>
        <v>3.7476477319699728</v>
      </c>
      <c r="U6" s="9">
        <f t="shared" si="5"/>
        <v>9.4777705247027288</v>
      </c>
      <c r="V6" s="9">
        <f t="shared" si="1"/>
        <v>7.124678366766787</v>
      </c>
    </row>
    <row r="7" spans="1:22" x14ac:dyDescent="0.2">
      <c r="A7" s="6">
        <v>10594</v>
      </c>
      <c r="B7" s="6" t="s">
        <v>15</v>
      </c>
      <c r="C7" s="1" t="s">
        <v>16</v>
      </c>
      <c r="D7" s="1">
        <v>30</v>
      </c>
      <c r="E7" s="1" t="s">
        <v>20</v>
      </c>
      <c r="F7" s="1">
        <v>3</v>
      </c>
      <c r="G7" s="1">
        <v>72</v>
      </c>
      <c r="J7" s="7">
        <f>AVERAGE(J42:J43)</f>
        <v>391.72521927919468</v>
      </c>
      <c r="K7" s="7">
        <f t="shared" ref="K7:Q7" si="8">AVERAGE(K42:K43)</f>
        <v>5572.0135373670628</v>
      </c>
      <c r="L7" s="7">
        <f t="shared" si="8"/>
        <v>6494.6788122697617</v>
      </c>
      <c r="M7" s="7">
        <f t="shared" si="8"/>
        <v>284.74882573905944</v>
      </c>
      <c r="N7" s="7">
        <f t="shared" si="8"/>
        <v>42.274823716557258</v>
      </c>
      <c r="O7" s="7">
        <f t="shared" si="8"/>
        <v>296.71413908401553</v>
      </c>
      <c r="P7" s="7">
        <f t="shared" si="8"/>
        <v>488.96783910557275</v>
      </c>
      <c r="Q7" s="7">
        <f t="shared" si="8"/>
        <v>3628.1293780401306</v>
      </c>
      <c r="S7" s="9">
        <f t="shared" si="3"/>
        <v>19.568170379298394</v>
      </c>
      <c r="T7" s="9">
        <f t="shared" si="4"/>
        <v>12.227692921006419</v>
      </c>
      <c r="U7" s="9">
        <f t="shared" si="5"/>
        <v>21.888673159693187</v>
      </c>
      <c r="V7" s="9">
        <f t="shared" si="1"/>
        <v>3.6265400826819896</v>
      </c>
    </row>
    <row r="8" spans="1:22" x14ac:dyDescent="0.2">
      <c r="A8" s="6">
        <v>10624</v>
      </c>
      <c r="B8" s="6" t="s">
        <v>15</v>
      </c>
      <c r="C8" s="1" t="s">
        <v>16</v>
      </c>
      <c r="D8" s="1">
        <v>32</v>
      </c>
      <c r="E8" s="1" t="s">
        <v>21</v>
      </c>
      <c r="F8" s="1">
        <v>5</v>
      </c>
      <c r="G8" s="1">
        <v>120</v>
      </c>
      <c r="J8" s="7">
        <f>AVERAGE(J44:J45)</f>
        <v>554.34816729225008</v>
      </c>
      <c r="K8" s="7">
        <f t="shared" ref="K8:Q8" si="9">AVERAGE(K44:K45)</f>
        <v>11354.111032673118</v>
      </c>
      <c r="L8" s="7">
        <f t="shared" si="9"/>
        <v>11440.559787480901</v>
      </c>
      <c r="M8" s="7">
        <f t="shared" si="9"/>
        <v>440.63844800400358</v>
      </c>
      <c r="N8" s="7">
        <f t="shared" si="9"/>
        <v>65.859528307707137</v>
      </c>
      <c r="O8" s="7">
        <f t="shared" si="9"/>
        <v>263.07832297353269</v>
      </c>
      <c r="P8" s="7">
        <f t="shared" si="9"/>
        <v>913.45272496408359</v>
      </c>
      <c r="Q8" s="7">
        <f t="shared" si="9"/>
        <v>7075.2224231312603</v>
      </c>
      <c r="S8" s="9">
        <f t="shared" si="3"/>
        <v>25.767408822595428</v>
      </c>
      <c r="T8" s="9">
        <f t="shared" si="4"/>
        <v>26.893977212417731</v>
      </c>
      <c r="U8" s="9">
        <f t="shared" si="5"/>
        <v>43.487276557680858</v>
      </c>
      <c r="V8" s="9">
        <f t="shared" si="1"/>
        <v>2.3968910743981575</v>
      </c>
    </row>
    <row r="9" spans="1:22" x14ac:dyDescent="0.2">
      <c r="A9" s="6">
        <v>10626</v>
      </c>
      <c r="B9" s="6" t="s">
        <v>15</v>
      </c>
      <c r="C9" s="1" t="s">
        <v>16</v>
      </c>
      <c r="D9" s="1">
        <v>34</v>
      </c>
      <c r="E9" s="1" t="s">
        <v>22</v>
      </c>
      <c r="F9" s="1">
        <v>6</v>
      </c>
      <c r="G9" s="1">
        <v>144</v>
      </c>
      <c r="J9" s="7">
        <f>AVERAGE(J46:J47)</f>
        <v>450.63449135548001</v>
      </c>
      <c r="K9" s="7">
        <f t="shared" ref="K9:Q9" si="10">AVERAGE(K46:K47)</f>
        <v>9756.2363402877636</v>
      </c>
      <c r="L9" s="7">
        <f t="shared" si="10"/>
        <v>10379.063428122696</v>
      </c>
      <c r="M9" s="7">
        <f t="shared" si="10"/>
        <v>412.08996982557733</v>
      </c>
      <c r="N9" s="7">
        <f t="shared" si="10"/>
        <v>0</v>
      </c>
      <c r="O9" s="7">
        <f t="shared" si="10"/>
        <v>250.55478774244261</v>
      </c>
      <c r="P9" s="7">
        <f t="shared" si="10"/>
        <v>942.70556915842121</v>
      </c>
      <c r="Q9" s="7">
        <f t="shared" si="10"/>
        <v>7059.8672477052478</v>
      </c>
      <c r="S9" s="9">
        <f t="shared" si="3"/>
        <v>23.675015299249392</v>
      </c>
      <c r="T9" s="9">
        <f t="shared" si="4"/>
        <v>28.176940106857693</v>
      </c>
      <c r="U9" s="9">
        <f t="shared" si="5"/>
        <v>41.424326877328873</v>
      </c>
      <c r="V9" s="9">
        <f t="shared" si="1"/>
        <v>2.2653629550181318</v>
      </c>
    </row>
    <row r="10" spans="1:22" x14ac:dyDescent="0.2">
      <c r="A10" s="6">
        <v>10629</v>
      </c>
      <c r="B10" s="6" t="s">
        <v>15</v>
      </c>
      <c r="C10" s="1" t="s">
        <v>16</v>
      </c>
      <c r="D10" s="1">
        <v>36</v>
      </c>
      <c r="E10" s="1" t="s">
        <v>23</v>
      </c>
      <c r="F10" s="1">
        <v>7</v>
      </c>
      <c r="G10" s="1">
        <v>168</v>
      </c>
      <c r="J10" s="7">
        <f>AVERAGE(J48:J49)</f>
        <v>591.25393928639164</v>
      </c>
      <c r="K10" s="7">
        <f t="shared" ref="K10:Q10" si="11">AVERAGE(K48:K49)</f>
        <v>10367.96314848311</v>
      </c>
      <c r="L10" s="7">
        <f t="shared" si="11"/>
        <v>10872.702195814974</v>
      </c>
      <c r="M10" s="7">
        <f t="shared" si="11"/>
        <v>394.68445192909371</v>
      </c>
      <c r="N10" s="7">
        <f t="shared" si="11"/>
        <v>6.3888243143584207</v>
      </c>
      <c r="O10" s="7">
        <f t="shared" si="11"/>
        <v>170.04606204474894</v>
      </c>
      <c r="P10" s="7">
        <f t="shared" si="11"/>
        <v>870.13995402575506</v>
      </c>
      <c r="Q10" s="7">
        <f t="shared" si="11"/>
        <v>6813.9647198642415</v>
      </c>
      <c r="S10" s="9">
        <f t="shared" si="3"/>
        <v>26.268993110338553</v>
      </c>
      <c r="T10" s="9">
        <f t="shared" si="4"/>
        <v>40.071287967086789</v>
      </c>
      <c r="U10" s="9">
        <f t="shared" si="5"/>
        <v>63.939747060733104</v>
      </c>
      <c r="V10" s="9">
        <f t="shared" si="1"/>
        <v>1.8982172307752287</v>
      </c>
    </row>
    <row r="11" spans="1:22" x14ac:dyDescent="0.2">
      <c r="A11" s="6">
        <v>10634</v>
      </c>
      <c r="B11" s="6" t="s">
        <v>15</v>
      </c>
      <c r="C11" s="1" t="s">
        <v>16</v>
      </c>
      <c r="D11" s="1">
        <v>40</v>
      </c>
      <c r="E11" s="1" t="s">
        <v>24</v>
      </c>
      <c r="F11" s="1">
        <v>9</v>
      </c>
      <c r="G11" s="1">
        <v>216</v>
      </c>
      <c r="J11" s="7">
        <f>AVERAGE(J50:J51)</f>
        <v>577.8503805115763</v>
      </c>
      <c r="K11" s="7">
        <f t="shared" ref="K11:Q11" si="12">AVERAGE(K50:K51)</f>
        <v>7485.0843491306478</v>
      </c>
      <c r="L11" s="7">
        <f t="shared" si="12"/>
        <v>10483.492734216208</v>
      </c>
      <c r="M11" s="7">
        <f t="shared" si="12"/>
        <v>418.33777683636572</v>
      </c>
      <c r="N11" s="7">
        <f t="shared" si="12"/>
        <v>34.284216287909736</v>
      </c>
      <c r="O11" s="7">
        <f t="shared" si="12"/>
        <v>93.593454757381224</v>
      </c>
      <c r="P11" s="7">
        <f t="shared" si="12"/>
        <v>914.44472688167752</v>
      </c>
      <c r="Q11" s="7">
        <f t="shared" si="12"/>
        <v>5307.6929695282943</v>
      </c>
      <c r="S11" s="9">
        <f t="shared" si="3"/>
        <v>17.89244185819361</v>
      </c>
      <c r="T11" s="9">
        <f t="shared" si="4"/>
        <v>56.710087081273215</v>
      </c>
      <c r="U11" s="9">
        <f t="shared" si="5"/>
        <v>112.01096018297615</v>
      </c>
      <c r="V11" s="9">
        <f t="shared" si="1"/>
        <v>2.1576937850522131</v>
      </c>
    </row>
    <row r="12" spans="1:22" x14ac:dyDescent="0.2">
      <c r="A12" s="6">
        <v>10639</v>
      </c>
      <c r="B12" s="6" t="s">
        <v>15</v>
      </c>
      <c r="C12" s="1" t="s">
        <v>16</v>
      </c>
      <c r="D12" s="1">
        <v>44</v>
      </c>
      <c r="E12" s="1" t="s">
        <v>25</v>
      </c>
      <c r="F12" s="1">
        <v>11</v>
      </c>
      <c r="G12" s="1">
        <v>264</v>
      </c>
      <c r="J12" s="7">
        <f>AVERAGE(J52:J53)</f>
        <v>569.41018313578638</v>
      </c>
      <c r="K12" s="7">
        <f t="shared" ref="K12:Q12" si="13">AVERAGE(K52:K53)</f>
        <v>8311.2005349124884</v>
      </c>
      <c r="L12" s="7">
        <f t="shared" si="13"/>
        <v>10913.500335179364</v>
      </c>
      <c r="M12" s="7">
        <f t="shared" si="13"/>
        <v>312.33921907523325</v>
      </c>
      <c r="N12" s="7">
        <f>AVERAGE(N52:N53)</f>
        <v>34.189993695096398</v>
      </c>
      <c r="O12" s="7">
        <f t="shared" si="13"/>
        <v>114.93937454235562</v>
      </c>
      <c r="P12" s="7">
        <f t="shared" si="13"/>
        <v>868.28914258950192</v>
      </c>
      <c r="Q12" s="7">
        <f t="shared" si="13"/>
        <v>3698.1104166436157</v>
      </c>
      <c r="S12" s="9">
        <f t="shared" si="3"/>
        <v>26.609532288388564</v>
      </c>
      <c r="T12" s="9">
        <f t="shared" si="4"/>
        <v>32.174443539196808</v>
      </c>
      <c r="U12" s="9">
        <f t="shared" si="5"/>
        <v>94.950058486334427</v>
      </c>
      <c r="V12" s="9">
        <f t="shared" si="1"/>
        <v>1.8591127790361583</v>
      </c>
    </row>
    <row r="13" spans="1:22" x14ac:dyDescent="0.2">
      <c r="A13" s="6"/>
      <c r="B13" s="6"/>
      <c r="J13" s="7"/>
      <c r="K13" s="7"/>
      <c r="L13" s="7"/>
      <c r="M13" s="7"/>
      <c r="N13" s="7"/>
      <c r="O13" s="7"/>
      <c r="P13" s="7"/>
      <c r="Q13" s="7"/>
      <c r="S13" s="9"/>
      <c r="T13" s="9"/>
      <c r="U13" s="9"/>
      <c r="V13" s="9"/>
    </row>
    <row r="14" spans="1:22" x14ac:dyDescent="0.2">
      <c r="A14" s="6">
        <v>10632</v>
      </c>
      <c r="B14" s="6" t="s">
        <v>15</v>
      </c>
      <c r="C14" s="1" t="s">
        <v>26</v>
      </c>
      <c r="D14" s="1">
        <v>38</v>
      </c>
      <c r="E14" s="1" t="s">
        <v>23</v>
      </c>
      <c r="F14" s="1">
        <v>7</v>
      </c>
      <c r="G14" s="1">
        <f>G10+4</f>
        <v>172</v>
      </c>
      <c r="J14" s="7">
        <f>AVERAGE(J55:J56)</f>
        <v>723.47570411673519</v>
      </c>
      <c r="K14" s="7">
        <f>AVERAGE(K55:K56)</f>
        <v>9522.488785104666</v>
      </c>
      <c r="L14" s="7">
        <f t="shared" ref="L14:Q14" si="14">AVERAGE(L55:L56)</f>
        <v>11153.127146570276</v>
      </c>
      <c r="M14" s="7">
        <f t="shared" si="14"/>
        <v>428.32342813895463</v>
      </c>
      <c r="N14" s="7">
        <f t="shared" si="14"/>
        <v>30.332057845841629</v>
      </c>
      <c r="O14" s="7">
        <f t="shared" si="14"/>
        <v>754.28825307436</v>
      </c>
      <c r="P14" s="7">
        <f t="shared" si="14"/>
        <v>891.86903569103049</v>
      </c>
      <c r="Q14" s="7">
        <f t="shared" si="14"/>
        <v>6864.9965628492037</v>
      </c>
      <c r="S14" s="9">
        <f t="shared" si="3"/>
        <v>22.232005441494145</v>
      </c>
      <c r="T14" s="9">
        <f t="shared" si="4"/>
        <v>9.1012905674568838</v>
      </c>
      <c r="U14" s="9">
        <f t="shared" si="5"/>
        <v>14.786293039977606</v>
      </c>
      <c r="V14" s="9">
        <f>((M14+N14+O14)/(J14+K14+L14+M14+N14+O14+P14+Q14))*100</f>
        <v>3.9940323824096424</v>
      </c>
    </row>
    <row r="15" spans="1:22" x14ac:dyDescent="0.2">
      <c r="A15" s="6">
        <v>10637</v>
      </c>
      <c r="B15" s="6" t="s">
        <v>15</v>
      </c>
      <c r="C15" s="1" t="s">
        <v>26</v>
      </c>
      <c r="D15" s="1">
        <v>42</v>
      </c>
      <c r="E15" s="1" t="s">
        <v>24</v>
      </c>
      <c r="F15" s="1">
        <v>9</v>
      </c>
      <c r="G15" s="1">
        <f t="shared" ref="G15:G16" si="15">G11+4</f>
        <v>220</v>
      </c>
      <c r="J15" s="7">
        <f>AVERAGE(J57:J58)</f>
        <v>772.24942024230984</v>
      </c>
      <c r="K15" s="7">
        <f t="shared" ref="K15:Q15" si="16">AVERAGE(K57:K58)</f>
        <v>13092.815326901058</v>
      </c>
      <c r="L15" s="7">
        <f t="shared" si="16"/>
        <v>18729.117258042665</v>
      </c>
      <c r="M15" s="7">
        <f t="shared" si="16"/>
        <v>942.80142777683818</v>
      </c>
      <c r="N15" s="7">
        <f t="shared" si="16"/>
        <v>143.74505817976777</v>
      </c>
      <c r="O15" s="7">
        <f t="shared" si="16"/>
        <v>7107.5506388376161</v>
      </c>
      <c r="P15" s="7">
        <f t="shared" si="16"/>
        <v>1640.1864115039648</v>
      </c>
      <c r="Q15" s="7">
        <f t="shared" si="16"/>
        <v>5433.0354736252239</v>
      </c>
      <c r="S15" s="9">
        <f t="shared" si="3"/>
        <v>13.887139901531988</v>
      </c>
      <c r="T15" s="9">
        <f t="shared" si="4"/>
        <v>0.76440334366914253</v>
      </c>
      <c r="U15" s="9">
        <f t="shared" si="5"/>
        <v>2.635101487100437</v>
      </c>
      <c r="V15" s="9">
        <f>((M15+N15+O15)/(J15+K15+L15+M15+N15+O15+P15+Q15))*100</f>
        <v>17.120434902798845</v>
      </c>
    </row>
    <row r="16" spans="1:22" x14ac:dyDescent="0.2">
      <c r="A16" s="6">
        <v>10641</v>
      </c>
      <c r="B16" s="6" t="s">
        <v>15</v>
      </c>
      <c r="C16" s="1" t="s">
        <v>26</v>
      </c>
      <c r="D16" s="1">
        <v>46</v>
      </c>
      <c r="E16" s="1" t="s">
        <v>25</v>
      </c>
      <c r="F16" s="1">
        <v>11</v>
      </c>
      <c r="G16" s="1">
        <f t="shared" si="15"/>
        <v>268</v>
      </c>
      <c r="J16" s="7">
        <f>AVERAGE(J59:J60)</f>
        <v>939.73489495841773</v>
      </c>
      <c r="K16" s="7">
        <f t="shared" ref="K16:Q16" si="17">AVERAGE(K59:K60)</f>
        <v>30931.374219431749</v>
      </c>
      <c r="L16" s="7">
        <f t="shared" si="17"/>
        <v>29520.836481439259</v>
      </c>
      <c r="M16" s="7">
        <f t="shared" si="17"/>
        <v>2229.205095037853</v>
      </c>
      <c r="N16" s="7">
        <f t="shared" si="17"/>
        <v>451.84358027525548</v>
      </c>
      <c r="O16" s="7">
        <f t="shared" si="17"/>
        <v>17587.382704601889</v>
      </c>
      <c r="P16" s="7">
        <f t="shared" si="17"/>
        <v>3351.1614173615535</v>
      </c>
      <c r="Q16" s="7">
        <f t="shared" si="17"/>
        <v>7881.3930932020767</v>
      </c>
      <c r="S16" s="9">
        <f t="shared" si="3"/>
        <v>13.875517460589027</v>
      </c>
      <c r="T16" s="9">
        <f t="shared" si="4"/>
        <v>0.44812768480553067</v>
      </c>
      <c r="U16" s="9">
        <f t="shared" si="5"/>
        <v>1.6785235743869313</v>
      </c>
      <c r="V16" s="9">
        <f>((M16+N16+O16)/(J16+K16+L16+M16+N16+O16+P16+Q16))*100</f>
        <v>21.819132043327173</v>
      </c>
    </row>
    <row r="17" spans="1:22" x14ac:dyDescent="0.2">
      <c r="J17" s="7"/>
      <c r="K17" s="7"/>
      <c r="L17" s="7"/>
      <c r="M17" s="7"/>
      <c r="N17" s="7"/>
      <c r="O17" s="7"/>
      <c r="P17" s="7"/>
      <c r="Q17" s="7"/>
      <c r="S17" s="9"/>
      <c r="T17" s="9"/>
      <c r="U17" s="9"/>
      <c r="V17" s="9"/>
    </row>
    <row r="18" spans="1:22" x14ac:dyDescent="0.2">
      <c r="A18" s="6">
        <v>10542</v>
      </c>
      <c r="B18" s="6" t="s">
        <v>15</v>
      </c>
      <c r="C18" s="1" t="s">
        <v>27</v>
      </c>
      <c r="D18" s="1">
        <v>1</v>
      </c>
      <c r="E18" s="1" t="s">
        <v>17</v>
      </c>
      <c r="F18" s="1">
        <v>0</v>
      </c>
      <c r="G18" s="1">
        <v>4</v>
      </c>
      <c r="J18" s="7">
        <f>J62</f>
        <v>70.629575466934313</v>
      </c>
      <c r="K18" s="7">
        <f t="shared" ref="K18:P18" si="18">K62</f>
        <v>1193.8898868897161</v>
      </c>
      <c r="L18" s="7">
        <f t="shared" si="18"/>
        <v>1019.5672491690499</v>
      </c>
      <c r="M18" s="7">
        <f t="shared" si="18"/>
        <v>277.00953230217215</v>
      </c>
      <c r="N18" s="7">
        <f t="shared" si="18"/>
        <v>55.273330948707773</v>
      </c>
      <c r="O18" s="7">
        <f t="shared" si="18"/>
        <v>1134.0707936018948</v>
      </c>
      <c r="P18" s="7">
        <f t="shared" si="18"/>
        <v>105.26222695588999</v>
      </c>
      <c r="Q18" s="7">
        <f>Q62</f>
        <v>503.6026693499353</v>
      </c>
      <c r="S18" s="9">
        <f t="shared" si="3"/>
        <v>4.3099234779667341</v>
      </c>
      <c r="T18" s="9">
        <f t="shared" si="4"/>
        <v>0.44406634241100157</v>
      </c>
      <c r="U18" s="9">
        <f t="shared" si="5"/>
        <v>0.89903315994130051</v>
      </c>
      <c r="V18" s="9">
        <f t="shared" ref="V18:V27" si="19">((M18+N18+O18)/(J18+K18+L18+M18+N18+O18+P18+Q18))*100</f>
        <v>33.637324477641691</v>
      </c>
    </row>
    <row r="19" spans="1:22" x14ac:dyDescent="0.2">
      <c r="A19" s="6">
        <v>10543</v>
      </c>
      <c r="B19" s="6" t="s">
        <v>15</v>
      </c>
      <c r="C19" s="1" t="s">
        <v>27</v>
      </c>
      <c r="D19" s="1">
        <v>2</v>
      </c>
      <c r="E19" s="1" t="s">
        <v>28</v>
      </c>
      <c r="F19" s="1">
        <v>1</v>
      </c>
      <c r="G19" s="1">
        <v>8</v>
      </c>
      <c r="J19" s="7">
        <f>AVERAGE(J63)</f>
        <v>137.37320542721682</v>
      </c>
      <c r="K19" s="7">
        <f t="shared" ref="K19:Q19" si="20">AVERAGE(K63)</f>
        <v>1738.3352941060994</v>
      </c>
      <c r="L19" s="7">
        <f t="shared" si="20"/>
        <v>2120.164646288214</v>
      </c>
      <c r="M19" s="7">
        <f t="shared" si="20"/>
        <v>337.19000065463086</v>
      </c>
      <c r="N19" s="7">
        <f t="shared" si="20"/>
        <v>40.207521473742098</v>
      </c>
      <c r="O19" s="7">
        <f t="shared" si="20"/>
        <v>1837.8545385545699</v>
      </c>
      <c r="P19" s="7">
        <f t="shared" si="20"/>
        <v>195.19896405205185</v>
      </c>
      <c r="Q19" s="7">
        <f t="shared" si="20"/>
        <v>662.27257331339354</v>
      </c>
      <c r="S19" s="9">
        <f t="shared" si="3"/>
        <v>5.1553583757858856</v>
      </c>
      <c r="T19" s="9">
        <f t="shared" si="4"/>
        <v>0.36035091973832467</v>
      </c>
      <c r="U19" s="9">
        <f t="shared" si="5"/>
        <v>1.1536085156966092</v>
      </c>
      <c r="V19" s="9">
        <f t="shared" si="19"/>
        <v>31.33934698713815</v>
      </c>
    </row>
    <row r="20" spans="1:22" x14ac:dyDescent="0.2">
      <c r="A20" s="6">
        <v>10544</v>
      </c>
      <c r="B20" s="6" t="s">
        <v>15</v>
      </c>
      <c r="C20" s="1" t="s">
        <v>27</v>
      </c>
      <c r="D20" s="1">
        <v>3</v>
      </c>
      <c r="E20" s="1" t="s">
        <v>18</v>
      </c>
      <c r="F20" s="1">
        <v>1</v>
      </c>
      <c r="G20" s="1">
        <v>26</v>
      </c>
      <c r="J20" s="7">
        <f>J64</f>
        <v>115.78831798666661</v>
      </c>
      <c r="K20" s="7">
        <f t="shared" ref="K20:Q20" si="21">K64</f>
        <v>1669.5942987124672</v>
      </c>
      <c r="L20" s="7">
        <f t="shared" si="21"/>
        <v>1474.8644300731551</v>
      </c>
      <c r="M20" s="7">
        <f t="shared" si="21"/>
        <v>287.35459160220074</v>
      </c>
      <c r="N20" s="7">
        <f t="shared" si="21"/>
        <v>42.9329227712117</v>
      </c>
      <c r="O20" s="7">
        <f t="shared" si="21"/>
        <v>1574.937055501339</v>
      </c>
      <c r="P20" s="7">
        <f t="shared" si="21"/>
        <v>168.85353715628565</v>
      </c>
      <c r="Q20" s="7">
        <f t="shared" si="21"/>
        <v>557.76591149357</v>
      </c>
      <c r="S20" s="9">
        <f t="shared" si="3"/>
        <v>5.8102231441764109</v>
      </c>
      <c r="T20" s="9">
        <f t="shared" si="4"/>
        <v>0.35415124023227718</v>
      </c>
      <c r="U20" s="9">
        <f t="shared" si="5"/>
        <v>0.93645928573549975</v>
      </c>
      <c r="V20" s="9">
        <f t="shared" si="19"/>
        <v>32.335287230981542</v>
      </c>
    </row>
    <row r="21" spans="1:22" x14ac:dyDescent="0.2">
      <c r="A21" s="6">
        <v>10545</v>
      </c>
      <c r="B21" s="6" t="s">
        <v>15</v>
      </c>
      <c r="C21" s="1" t="s">
        <v>27</v>
      </c>
      <c r="D21" s="1">
        <v>4</v>
      </c>
      <c r="E21" s="1" t="s">
        <v>19</v>
      </c>
      <c r="F21" s="1">
        <v>2</v>
      </c>
      <c r="G21" s="1">
        <v>48</v>
      </c>
      <c r="J21" s="7">
        <f>AVERAGE(J65:J66)</f>
        <v>295.59283270981109</v>
      </c>
      <c r="K21" s="7">
        <f t="shared" ref="K21:P21" si="22">AVERAGE(K65:K66)</f>
        <v>4286.540928915143</v>
      </c>
      <c r="L21" s="7">
        <f t="shared" si="22"/>
        <v>6448.517032364889</v>
      </c>
      <c r="M21" s="7">
        <f t="shared" si="22"/>
        <v>401.54330509709416</v>
      </c>
      <c r="N21" s="7">
        <f t="shared" si="22"/>
        <v>64.553969854533179</v>
      </c>
      <c r="O21" s="7">
        <f t="shared" si="22"/>
        <v>3446.3732281633047</v>
      </c>
      <c r="P21" s="7">
        <f t="shared" si="22"/>
        <v>347.89620463638295</v>
      </c>
      <c r="Q21" s="7">
        <f>AVERAGE(Q65:Q66)</f>
        <v>718.6601700724359</v>
      </c>
      <c r="S21" s="9">
        <f t="shared" si="3"/>
        <v>10.675164731930089</v>
      </c>
      <c r="T21" s="9">
        <f t="shared" si="4"/>
        <v>0.20852650670555364</v>
      </c>
      <c r="U21" s="9">
        <f t="shared" si="5"/>
        <v>1.8711023459875047</v>
      </c>
      <c r="V21" s="9">
        <f t="shared" si="19"/>
        <v>24.438159114241074</v>
      </c>
    </row>
    <row r="22" spans="1:22" x14ac:dyDescent="0.2">
      <c r="A22" s="6">
        <v>10568</v>
      </c>
      <c r="B22" s="6" t="s">
        <v>15</v>
      </c>
      <c r="C22" s="1" t="s">
        <v>27</v>
      </c>
      <c r="D22" s="1">
        <v>5</v>
      </c>
      <c r="E22" s="1" t="s">
        <v>20</v>
      </c>
      <c r="F22" s="1">
        <v>3</v>
      </c>
      <c r="G22" s="1">
        <v>72</v>
      </c>
      <c r="J22" s="7">
        <f>AVERAGE(J67:J68)</f>
        <v>541.42848355568833</v>
      </c>
      <c r="K22" s="7">
        <f t="shared" ref="K22:Q22" si="23">AVERAGE(K67:K68)</f>
        <v>8062.8637118618863</v>
      </c>
      <c r="L22" s="7">
        <f t="shared" si="23"/>
        <v>9368.4067660452711</v>
      </c>
      <c r="M22" s="7">
        <f t="shared" si="23"/>
        <v>676.06165024669485</v>
      </c>
      <c r="N22" s="7">
        <f t="shared" si="23"/>
        <v>126.35801992333225</v>
      </c>
      <c r="O22" s="7">
        <f t="shared" si="23"/>
        <v>6598.2059227185691</v>
      </c>
      <c r="P22" s="7">
        <f t="shared" si="23"/>
        <v>714.51875616363373</v>
      </c>
      <c r="Q22" s="7">
        <f t="shared" si="23"/>
        <v>1086.0090512652419</v>
      </c>
      <c r="S22" s="9">
        <f t="shared" si="3"/>
        <v>11.926225528278001</v>
      </c>
      <c r="T22" s="9">
        <f t="shared" si="4"/>
        <v>0.16459156685697804</v>
      </c>
      <c r="U22" s="9">
        <f t="shared" si="5"/>
        <v>1.4198415259803432</v>
      </c>
      <c r="V22" s="9">
        <f t="shared" si="19"/>
        <v>27.234362998517959</v>
      </c>
    </row>
    <row r="23" spans="1:22" x14ac:dyDescent="0.2">
      <c r="A23" s="6">
        <v>10569</v>
      </c>
      <c r="B23" s="6" t="s">
        <v>15</v>
      </c>
      <c r="C23" s="1" t="s">
        <v>27</v>
      </c>
      <c r="D23" s="1">
        <v>7</v>
      </c>
      <c r="E23" s="1" t="s">
        <v>21</v>
      </c>
      <c r="F23" s="1">
        <v>5</v>
      </c>
      <c r="G23" s="1">
        <v>120</v>
      </c>
      <c r="J23" s="7">
        <f>AVERAGE(J69:J70)</f>
        <v>741.42202690857744</v>
      </c>
      <c r="K23" s="7">
        <f t="shared" ref="K23:Q23" si="24">AVERAGE(K69:K70)</f>
        <v>20368.616903040824</v>
      </c>
      <c r="L23" s="7">
        <f t="shared" si="24"/>
        <v>17848.672599549805</v>
      </c>
      <c r="M23" s="7">
        <f t="shared" si="24"/>
        <v>1293.5638266268311</v>
      </c>
      <c r="N23" s="7">
        <f t="shared" si="24"/>
        <v>278.24281036325647</v>
      </c>
      <c r="O23" s="7">
        <f>AVERAGE(O69:O70)</f>
        <v>19073.390962175465</v>
      </c>
      <c r="P23" s="7">
        <f t="shared" si="24"/>
        <v>2087.6799956093419</v>
      </c>
      <c r="Q23" s="7">
        <f t="shared" si="24"/>
        <v>2494.9056337774132</v>
      </c>
      <c r="S23" s="9">
        <f t="shared" si="3"/>
        <v>15.746124376525866</v>
      </c>
      <c r="T23" s="9">
        <f t="shared" si="4"/>
        <v>0.13080556250983755</v>
      </c>
      <c r="U23" s="9">
        <f t="shared" si="5"/>
        <v>0.93578916486038566</v>
      </c>
      <c r="V23" s="9">
        <f t="shared" si="19"/>
        <v>32.164394826336625</v>
      </c>
    </row>
    <row r="24" spans="1:22" x14ac:dyDescent="0.2">
      <c r="A24" s="6">
        <v>10571</v>
      </c>
      <c r="B24" s="6" t="s">
        <v>15</v>
      </c>
      <c r="C24" s="1" t="s">
        <v>27</v>
      </c>
      <c r="D24" s="1">
        <v>9</v>
      </c>
      <c r="E24" s="1" t="s">
        <v>22</v>
      </c>
      <c r="F24" s="1">
        <v>6</v>
      </c>
      <c r="G24" s="1">
        <v>144</v>
      </c>
      <c r="J24" s="7">
        <f>AVERAGE(J71:J72)</f>
        <v>635.42270109501726</v>
      </c>
      <c r="K24" s="7">
        <f t="shared" ref="K24:Q24" si="25">AVERAGE(K71:K72)</f>
        <v>21031.620070056604</v>
      </c>
      <c r="L24" s="7">
        <f t="shared" si="25"/>
        <v>14600.834855162975</v>
      </c>
      <c r="M24" s="7">
        <f t="shared" si="25"/>
        <v>1125.7193991723589</v>
      </c>
      <c r="N24" s="7">
        <f t="shared" si="25"/>
        <v>234.12970905599377</v>
      </c>
      <c r="O24" s="7">
        <f t="shared" si="25"/>
        <v>18406.377484395431</v>
      </c>
      <c r="P24" s="7">
        <f t="shared" si="25"/>
        <v>2207.6834535520575</v>
      </c>
      <c r="Q24" s="7">
        <f t="shared" si="25"/>
        <v>2441.5898203126567</v>
      </c>
      <c r="S24" s="9">
        <f t="shared" si="3"/>
        <v>18.682826364651156</v>
      </c>
      <c r="T24" s="9">
        <f t="shared" si="4"/>
        <v>0.13264912242414831</v>
      </c>
      <c r="U24" s="9">
        <f t="shared" si="5"/>
        <v>0.79324869152234212</v>
      </c>
      <c r="V24" s="9">
        <f t="shared" si="19"/>
        <v>32.572719926421378</v>
      </c>
    </row>
    <row r="25" spans="1:22" x14ac:dyDescent="0.2">
      <c r="A25" s="6">
        <v>10573</v>
      </c>
      <c r="B25" s="6" t="s">
        <v>15</v>
      </c>
      <c r="C25" s="1" t="s">
        <v>27</v>
      </c>
      <c r="D25" s="1">
        <v>11</v>
      </c>
      <c r="E25" s="1" t="s">
        <v>23</v>
      </c>
      <c r="F25" s="1">
        <v>7</v>
      </c>
      <c r="G25" s="1">
        <v>168</v>
      </c>
      <c r="J25" s="7">
        <f>AVERAGE(J73:J74)</f>
        <v>657.45276164543986</v>
      </c>
      <c r="K25" s="7">
        <f t="shared" ref="K25:Q25" si="26">AVERAGE(K73:K74)</f>
        <v>25305.023689141919</v>
      </c>
      <c r="L25" s="7">
        <f t="shared" si="26"/>
        <v>16050.305661602939</v>
      </c>
      <c r="M25" s="7">
        <f t="shared" si="26"/>
        <v>1503.5637219145706</v>
      </c>
      <c r="N25" s="7">
        <f t="shared" si="26"/>
        <v>363.53607394565114</v>
      </c>
      <c r="O25" s="7">
        <f t="shared" si="26"/>
        <v>22078.742212753052</v>
      </c>
      <c r="P25" s="7">
        <f t="shared" si="26"/>
        <v>2701.8903774515907</v>
      </c>
      <c r="Q25" s="7">
        <f t="shared" si="26"/>
        <v>3144.9001178784456</v>
      </c>
      <c r="S25" s="9">
        <f t="shared" si="3"/>
        <v>16.830030759800216</v>
      </c>
      <c r="T25" s="9">
        <f t="shared" si="4"/>
        <v>0.14244018466151112</v>
      </c>
      <c r="U25" s="9">
        <f t="shared" si="5"/>
        <v>0.72695742841419708</v>
      </c>
      <c r="V25" s="9">
        <f t="shared" si="19"/>
        <v>33.348240013039771</v>
      </c>
    </row>
    <row r="26" spans="1:22" x14ac:dyDescent="0.2">
      <c r="A26" s="6">
        <v>10578</v>
      </c>
      <c r="B26" s="6" t="s">
        <v>15</v>
      </c>
      <c r="C26" s="1" t="s">
        <v>27</v>
      </c>
      <c r="D26" s="1">
        <v>15</v>
      </c>
      <c r="E26" s="1" t="s">
        <v>24</v>
      </c>
      <c r="F26" s="1">
        <v>9</v>
      </c>
      <c r="G26" s="1">
        <v>216</v>
      </c>
      <c r="J26" s="7">
        <f>AVERAGE(J75:J76)</f>
        <v>592.68431728654832</v>
      </c>
      <c r="K26" s="7">
        <f t="shared" ref="K26:Q26" si="27">AVERAGE(K75:K76)</f>
        <v>36960.985298807893</v>
      </c>
      <c r="L26" s="7">
        <f t="shared" si="27"/>
        <v>18493.867174290295</v>
      </c>
      <c r="M26" s="7">
        <f t="shared" si="27"/>
        <v>2165.7480027218689</v>
      </c>
      <c r="N26" s="7">
        <f t="shared" si="27"/>
        <v>428.71177512615441</v>
      </c>
      <c r="O26" s="7">
        <f t="shared" si="27"/>
        <v>31187.79646741151</v>
      </c>
      <c r="P26" s="7">
        <f t="shared" si="27"/>
        <v>3834.8251637157323</v>
      </c>
      <c r="Q26" s="7">
        <f t="shared" si="27"/>
        <v>4399.9166353576793</v>
      </c>
      <c r="S26" s="9">
        <f t="shared" si="3"/>
        <v>17.066152318901398</v>
      </c>
      <c r="T26" s="9">
        <f t="shared" si="4"/>
        <v>0.14107815022953621</v>
      </c>
      <c r="U26" s="9">
        <f t="shared" si="5"/>
        <v>0.59298409214689951</v>
      </c>
      <c r="V26" s="9">
        <f t="shared" si="19"/>
        <v>34.449004731626623</v>
      </c>
    </row>
    <row r="27" spans="1:22" x14ac:dyDescent="0.2">
      <c r="A27" s="6">
        <v>10581</v>
      </c>
      <c r="B27" s="6" t="s">
        <v>15</v>
      </c>
      <c r="C27" s="1" t="s">
        <v>27</v>
      </c>
      <c r="D27" s="1">
        <v>19</v>
      </c>
      <c r="E27" s="1" t="s">
        <v>25</v>
      </c>
      <c r="F27" s="1">
        <v>11</v>
      </c>
      <c r="G27" s="1">
        <v>264</v>
      </c>
      <c r="J27" s="7">
        <f>AVERAGE(J77:J78)</f>
        <v>761.00470695029298</v>
      </c>
      <c r="K27" s="7">
        <f t="shared" ref="K27:Q27" si="28">AVERAGE(K77:K78)</f>
        <v>54003.579420540409</v>
      </c>
      <c r="L27" s="7">
        <f t="shared" si="28"/>
        <v>26324.177489906673</v>
      </c>
      <c r="M27" s="7">
        <f t="shared" si="28"/>
        <v>2446.0437000058</v>
      </c>
      <c r="N27" s="7">
        <f t="shared" si="28"/>
        <v>488.08871129722036</v>
      </c>
      <c r="O27" s="7">
        <f t="shared" si="28"/>
        <v>44841.387185290514</v>
      </c>
      <c r="P27" s="7">
        <f t="shared" si="28"/>
        <v>6015.125999898567</v>
      </c>
      <c r="Q27" s="7">
        <f t="shared" si="28"/>
        <v>7376.914143712178</v>
      </c>
      <c r="S27" s="9">
        <f t="shared" si="3"/>
        <v>22.077929114844661</v>
      </c>
      <c r="T27" s="9">
        <f t="shared" si="4"/>
        <v>0.16451128314183944</v>
      </c>
      <c r="U27" s="9">
        <f t="shared" si="5"/>
        <v>0.58705091751804439</v>
      </c>
      <c r="V27" s="9">
        <f t="shared" si="19"/>
        <v>33.584110105375359</v>
      </c>
    </row>
    <row r="28" spans="1:22" x14ac:dyDescent="0.2">
      <c r="A28" s="6"/>
      <c r="B28" s="6"/>
      <c r="J28" s="7"/>
      <c r="K28" s="7"/>
      <c r="L28" s="7"/>
      <c r="M28" s="7"/>
      <c r="N28" s="7"/>
      <c r="O28" s="7"/>
      <c r="P28" s="7"/>
      <c r="Q28" s="7"/>
      <c r="S28" s="9"/>
      <c r="T28" s="9"/>
      <c r="U28" s="9"/>
      <c r="V28" s="9"/>
    </row>
    <row r="29" spans="1:22" x14ac:dyDescent="0.2">
      <c r="A29" s="6">
        <v>10576</v>
      </c>
      <c r="B29" s="6" t="s">
        <v>15</v>
      </c>
      <c r="C29" s="1" t="s">
        <v>29</v>
      </c>
      <c r="D29" s="1">
        <v>13</v>
      </c>
      <c r="E29" s="1" t="s">
        <v>23</v>
      </c>
      <c r="F29" s="1">
        <v>7</v>
      </c>
      <c r="G29" s="1">
        <f>G25+4</f>
        <v>172</v>
      </c>
      <c r="J29" s="7">
        <f>AVERAGE(J80:J81)</f>
        <v>552.3615327115923</v>
      </c>
      <c r="K29" s="7">
        <f t="shared" ref="K29:Q29" si="29">AVERAGE(K80:K81)</f>
        <v>24561.962412993496</v>
      </c>
      <c r="L29" s="7">
        <f t="shared" si="29"/>
        <v>16805.019873098914</v>
      </c>
      <c r="M29" s="7">
        <f t="shared" si="29"/>
        <v>1496.3600970102636</v>
      </c>
      <c r="N29" s="7">
        <f t="shared" si="29"/>
        <v>357.40986541648579</v>
      </c>
      <c r="O29" s="7">
        <f t="shared" si="29"/>
        <v>21491.210983234487</v>
      </c>
      <c r="P29" s="7">
        <f t="shared" si="29"/>
        <v>2662.812557271166</v>
      </c>
      <c r="Q29" s="7">
        <f t="shared" si="29"/>
        <v>3202.0722137132643</v>
      </c>
      <c r="S29" s="9">
        <f t="shared" si="3"/>
        <v>16.414473001564559</v>
      </c>
      <c r="T29" s="9">
        <f t="shared" si="4"/>
        <v>0.14899449901688805</v>
      </c>
      <c r="U29" s="9">
        <f t="shared" si="5"/>
        <v>0.78194848518348647</v>
      </c>
      <c r="V29" s="9">
        <f>((M29+N29+O29)/(J29+K29+L29+M29+N29+O29+P29+Q29))*100</f>
        <v>32.820526332471708</v>
      </c>
    </row>
    <row r="30" spans="1:22" x14ac:dyDescent="0.2">
      <c r="A30" s="6">
        <v>10560</v>
      </c>
      <c r="B30" s="6" t="s">
        <v>15</v>
      </c>
      <c r="C30" s="1" t="s">
        <v>29</v>
      </c>
      <c r="D30" s="1">
        <v>17</v>
      </c>
      <c r="E30" s="1" t="s">
        <v>24</v>
      </c>
      <c r="F30" s="1">
        <v>9</v>
      </c>
      <c r="G30" s="1">
        <f t="shared" ref="G30:G31" si="30">G26+4</f>
        <v>220</v>
      </c>
      <c r="J30" s="7">
        <f>AVERAGE(J82:J83)</f>
        <v>379.27857008645265</v>
      </c>
      <c r="K30" s="7">
        <f t="shared" ref="K30:Q30" si="31">AVERAGE(K82:K83)</f>
        <v>22011.229317857076</v>
      </c>
      <c r="L30" s="7">
        <f t="shared" si="31"/>
        <v>10944.031928647168</v>
      </c>
      <c r="M30" s="7">
        <f t="shared" si="31"/>
        <v>1287.3873695089815</v>
      </c>
      <c r="N30" s="7">
        <f t="shared" si="31"/>
        <v>269.08018719663545</v>
      </c>
      <c r="O30" s="7">
        <f t="shared" si="31"/>
        <v>18616.791996755281</v>
      </c>
      <c r="P30" s="7">
        <f t="shared" si="31"/>
        <v>2413.090684657197</v>
      </c>
      <c r="Q30" s="7">
        <f t="shared" si="31"/>
        <v>2635.6809901050292</v>
      </c>
      <c r="S30" s="9">
        <f t="shared" si="3"/>
        <v>17.097596138644978</v>
      </c>
      <c r="T30" s="9">
        <f t="shared" si="4"/>
        <v>0.14157546534141874</v>
      </c>
      <c r="U30" s="9">
        <f t="shared" si="5"/>
        <v>0.58785809770848829</v>
      </c>
      <c r="V30" s="9">
        <f>((M30+N30+O30)/(J30+K30+L30+M30+N30+O30+P30+Q30))*100</f>
        <v>34.450889445049889</v>
      </c>
    </row>
    <row r="31" spans="1:22" x14ac:dyDescent="0.2">
      <c r="A31" s="6">
        <v>10607</v>
      </c>
      <c r="B31" s="6" t="s">
        <v>15</v>
      </c>
      <c r="C31" s="1" t="s">
        <v>29</v>
      </c>
      <c r="D31" s="1">
        <v>21</v>
      </c>
      <c r="E31" s="1" t="s">
        <v>25</v>
      </c>
      <c r="F31" s="1">
        <v>11</v>
      </c>
      <c r="G31" s="1">
        <f t="shared" si="30"/>
        <v>268</v>
      </c>
      <c r="J31" s="7">
        <f>AVERAGE(J84:J85)</f>
        <v>729.85191511024163</v>
      </c>
      <c r="K31" s="7">
        <f t="shared" ref="K31:Q31" si="32">AVERAGE(K84:K85)</f>
        <v>51851.37746173959</v>
      </c>
      <c r="L31" s="7">
        <f t="shared" si="32"/>
        <v>26522.830553257299</v>
      </c>
      <c r="M31" s="7">
        <f t="shared" si="32"/>
        <v>3003.7656837790792</v>
      </c>
      <c r="N31" s="7">
        <f t="shared" si="32"/>
        <v>494.11281575666277</v>
      </c>
      <c r="O31" s="7">
        <f t="shared" si="32"/>
        <v>43640.89353752631</v>
      </c>
      <c r="P31" s="7">
        <f t="shared" si="32"/>
        <v>6008.4119665643138</v>
      </c>
      <c r="Q31" s="7">
        <f t="shared" si="32"/>
        <v>5531.3764977145856</v>
      </c>
      <c r="S31" s="9">
        <f t="shared" si="3"/>
        <v>17.262124586397384</v>
      </c>
      <c r="T31" s="9">
        <f t="shared" si="4"/>
        <v>0.12674755371262547</v>
      </c>
      <c r="U31" s="9">
        <f t="shared" si="5"/>
        <v>0.60775177599080588</v>
      </c>
      <c r="V31" s="9">
        <f>((M31+N31+O31)/(J31+K31+L31+M31+N31+O31+P31+Q31))*100</f>
        <v>34.212422357372226</v>
      </c>
    </row>
    <row r="32" spans="1:22" x14ac:dyDescent="0.2">
      <c r="A32" s="6"/>
      <c r="B32" s="6"/>
      <c r="J32" s="7"/>
      <c r="K32" s="7"/>
      <c r="L32" s="7"/>
      <c r="M32" s="7"/>
      <c r="N32" s="7"/>
      <c r="O32" s="7"/>
      <c r="P32" s="7"/>
      <c r="Q32" s="7"/>
    </row>
    <row r="34" spans="1:25" s="8" customFormat="1" ht="23.25" x14ac:dyDescent="0.35">
      <c r="A34" s="8" t="s">
        <v>30</v>
      </c>
    </row>
    <row r="35" spans="1:25" s="4" customFormat="1" ht="12.75" x14ac:dyDescent="0.2">
      <c r="A35" s="2" t="s">
        <v>1</v>
      </c>
      <c r="B35" s="3" t="s">
        <v>2</v>
      </c>
      <c r="C35" s="4" t="s">
        <v>3</v>
      </c>
      <c r="D35" s="4" t="s">
        <v>4</v>
      </c>
      <c r="E35" s="4" t="s">
        <v>5</v>
      </c>
      <c r="F35" s="4" t="s">
        <v>6</v>
      </c>
      <c r="G35" s="4" t="s">
        <v>31</v>
      </c>
      <c r="H35" s="4" t="s">
        <v>32</v>
      </c>
      <c r="J35" s="5" t="s">
        <v>7</v>
      </c>
      <c r="K35" s="5" t="s">
        <v>8</v>
      </c>
      <c r="L35" s="5" t="s">
        <v>9</v>
      </c>
      <c r="M35" s="5" t="s">
        <v>10</v>
      </c>
      <c r="N35" s="5" t="s">
        <v>11</v>
      </c>
      <c r="O35" s="5" t="s">
        <v>12</v>
      </c>
      <c r="P35" s="5" t="s">
        <v>13</v>
      </c>
      <c r="Q35" s="5" t="s">
        <v>14</v>
      </c>
    </row>
    <row r="36" spans="1:25" x14ac:dyDescent="0.2">
      <c r="A36" s="6">
        <v>10586</v>
      </c>
      <c r="B36" s="6" t="s">
        <v>15</v>
      </c>
      <c r="C36" s="1" t="s">
        <v>16</v>
      </c>
      <c r="D36" s="1">
        <v>23</v>
      </c>
      <c r="E36" s="1" t="s">
        <v>17</v>
      </c>
      <c r="F36" s="1">
        <v>0</v>
      </c>
      <c r="H36" s="1" t="s">
        <v>33</v>
      </c>
      <c r="J36" s="7">
        <v>45.12260309750333</v>
      </c>
      <c r="K36" s="7">
        <v>1198.5516643225203</v>
      </c>
      <c r="L36" s="7">
        <v>912.69147766561514</v>
      </c>
      <c r="M36" s="7">
        <v>216.09684421296336</v>
      </c>
      <c r="N36" s="7">
        <v>12.281856077044246</v>
      </c>
      <c r="O36" s="7">
        <v>893.61823444450908</v>
      </c>
      <c r="P36" s="7">
        <v>117.75332722597415</v>
      </c>
      <c r="Q36" s="7">
        <v>373.76760209387714</v>
      </c>
    </row>
    <row r="37" spans="1:25" x14ac:dyDescent="0.2">
      <c r="A37" s="6">
        <v>10587</v>
      </c>
      <c r="B37" s="6" t="s">
        <v>15</v>
      </c>
      <c r="C37" s="1" t="s">
        <v>16</v>
      </c>
      <c r="D37" s="1">
        <v>24</v>
      </c>
      <c r="E37" s="1" t="s">
        <v>28</v>
      </c>
      <c r="F37" s="1">
        <v>0</v>
      </c>
      <c r="H37" s="1" t="s">
        <v>33</v>
      </c>
      <c r="J37" s="7">
        <v>59.425611736063402</v>
      </c>
      <c r="K37" s="7">
        <v>1251.1562423256942</v>
      </c>
      <c r="L37" s="7">
        <v>1078.8269591287547</v>
      </c>
      <c r="M37" s="7">
        <v>228.48482585343953</v>
      </c>
      <c r="N37" s="7">
        <v>0</v>
      </c>
      <c r="O37" s="7">
        <v>870.88439060891744</v>
      </c>
      <c r="P37" s="7">
        <v>92.56992975884134</v>
      </c>
      <c r="Q37" s="7">
        <v>398.61484970780992</v>
      </c>
    </row>
    <row r="38" spans="1:25" x14ac:dyDescent="0.2">
      <c r="A38" s="6">
        <v>10588</v>
      </c>
      <c r="B38" s="6" t="s">
        <v>15</v>
      </c>
      <c r="C38" s="1" t="s">
        <v>16</v>
      </c>
      <c r="D38" s="1">
        <v>25</v>
      </c>
      <c r="E38" s="1" t="s">
        <v>18</v>
      </c>
      <c r="F38" s="1">
        <v>1</v>
      </c>
      <c r="H38" s="1" t="s">
        <v>34</v>
      </c>
      <c r="J38" s="7">
        <v>108.79772102162465</v>
      </c>
      <c r="K38" s="7">
        <v>1929.2083545972182</v>
      </c>
      <c r="L38" s="7">
        <v>1630.9955867639367</v>
      </c>
      <c r="M38" s="7">
        <v>226.61193515912072</v>
      </c>
      <c r="N38" s="7">
        <v>49.276012742449126</v>
      </c>
      <c r="O38" s="7">
        <v>1448.4179643297787</v>
      </c>
      <c r="P38" s="7">
        <v>149.94933203843146</v>
      </c>
      <c r="Q38" s="7">
        <v>523.62296762035032</v>
      </c>
    </row>
    <row r="39" spans="1:25" x14ac:dyDescent="0.2">
      <c r="A39" s="6">
        <v>10589</v>
      </c>
      <c r="B39" s="6" t="s">
        <v>15</v>
      </c>
      <c r="C39" s="1" t="s">
        <v>16</v>
      </c>
      <c r="D39" s="1">
        <v>26</v>
      </c>
      <c r="E39" s="1" t="s">
        <v>18</v>
      </c>
      <c r="F39" s="1">
        <v>1</v>
      </c>
      <c r="H39" s="1" t="s">
        <v>35</v>
      </c>
      <c r="J39" s="7">
        <v>114.3327870201593</v>
      </c>
      <c r="K39" s="7">
        <v>1853.3965693313326</v>
      </c>
      <c r="L39" s="7">
        <v>2205.0477452078571</v>
      </c>
      <c r="M39" s="7">
        <v>255.17953682499791</v>
      </c>
      <c r="N39" s="7">
        <v>68.985263126934967</v>
      </c>
      <c r="O39" s="7">
        <v>1548.4542184269137</v>
      </c>
      <c r="P39" s="7">
        <v>173.53757630410593</v>
      </c>
      <c r="Q39" s="7">
        <v>558.35223886913059</v>
      </c>
    </row>
    <row r="40" spans="1:25" ht="15" x14ac:dyDescent="0.2">
      <c r="A40" s="6">
        <v>10609</v>
      </c>
      <c r="B40" s="6" t="s">
        <v>15</v>
      </c>
      <c r="C40" s="1" t="s">
        <v>16</v>
      </c>
      <c r="D40" s="1">
        <v>27</v>
      </c>
      <c r="E40" s="1" t="s">
        <v>19</v>
      </c>
      <c r="F40" s="1">
        <v>2</v>
      </c>
      <c r="H40" s="1" t="s">
        <v>35</v>
      </c>
      <c r="J40" s="7">
        <v>444.66794746478695</v>
      </c>
      <c r="K40" s="7">
        <v>6070.7730507649121</v>
      </c>
      <c r="L40" s="7">
        <v>7684.6966979585013</v>
      </c>
      <c r="M40" s="7">
        <v>454.95966709906469</v>
      </c>
      <c r="N40" s="7">
        <v>78.854688223677613</v>
      </c>
      <c r="O40" s="7">
        <v>872.11281415098767</v>
      </c>
      <c r="P40" s="7">
        <v>487.09100776035507</v>
      </c>
      <c r="Q40" s="7">
        <v>3306.2796462716638</v>
      </c>
      <c r="Y40" s="10"/>
    </row>
    <row r="41" spans="1:25" x14ac:dyDescent="0.2">
      <c r="A41" s="6">
        <v>10610</v>
      </c>
      <c r="B41" s="6" t="s">
        <v>15</v>
      </c>
      <c r="C41" s="1" t="s">
        <v>16</v>
      </c>
      <c r="D41" s="1">
        <v>28</v>
      </c>
      <c r="E41" s="1" t="s">
        <v>19</v>
      </c>
      <c r="F41" s="1">
        <v>2</v>
      </c>
      <c r="H41" s="1" t="s">
        <v>34</v>
      </c>
      <c r="J41" s="7">
        <v>450.70257920348826</v>
      </c>
      <c r="K41" s="7">
        <v>5475.7313986811778</v>
      </c>
      <c r="L41" s="7">
        <v>8534.8880435738538</v>
      </c>
      <c r="M41" s="7">
        <v>474.06292087676962</v>
      </c>
      <c r="N41" s="7">
        <v>43.16165636226885</v>
      </c>
      <c r="O41" s="7">
        <v>839.21631111722343</v>
      </c>
      <c r="P41" s="7">
        <v>447.45072516132632</v>
      </c>
      <c r="Q41" s="7">
        <v>3107.1790686939048</v>
      </c>
    </row>
    <row r="42" spans="1:25" x14ac:dyDescent="0.2">
      <c r="A42" s="6">
        <v>10594</v>
      </c>
      <c r="B42" s="6" t="s">
        <v>15</v>
      </c>
      <c r="C42" s="1" t="s">
        <v>16</v>
      </c>
      <c r="D42" s="1">
        <v>30</v>
      </c>
      <c r="E42" s="1" t="s">
        <v>20</v>
      </c>
      <c r="F42" s="1">
        <v>3</v>
      </c>
      <c r="H42" s="1" t="s">
        <v>35</v>
      </c>
      <c r="J42" s="7">
        <v>196.33437367527489</v>
      </c>
      <c r="K42" s="7">
        <v>3135.7738340424748</v>
      </c>
      <c r="L42" s="7">
        <v>3806.0717742637944</v>
      </c>
      <c r="M42" s="7">
        <v>178.50760482286788</v>
      </c>
      <c r="N42" s="7">
        <v>0</v>
      </c>
      <c r="O42" s="7">
        <v>175.31952556912279</v>
      </c>
      <c r="P42" s="7">
        <v>267.3062973959386</v>
      </c>
      <c r="Q42" s="7">
        <v>2042.338232915662</v>
      </c>
    </row>
    <row r="43" spans="1:25" x14ac:dyDescent="0.2">
      <c r="A43" s="6">
        <v>10623</v>
      </c>
      <c r="B43" s="6" t="s">
        <v>15</v>
      </c>
      <c r="C43" s="1" t="s">
        <v>16</v>
      </c>
      <c r="D43" s="1">
        <v>31</v>
      </c>
      <c r="E43" s="1" t="s">
        <v>20</v>
      </c>
      <c r="F43" s="1">
        <v>3</v>
      </c>
      <c r="H43" s="1" t="s">
        <v>34</v>
      </c>
      <c r="J43" s="7">
        <v>587.11606488311452</v>
      </c>
      <c r="K43" s="7">
        <v>8008.2532406916507</v>
      </c>
      <c r="L43" s="7">
        <v>9183.2858502757281</v>
      </c>
      <c r="M43" s="7">
        <v>390.99004665525098</v>
      </c>
      <c r="N43" s="7">
        <v>84.549647433114515</v>
      </c>
      <c r="O43" s="7">
        <v>418.10875259890832</v>
      </c>
      <c r="P43" s="7">
        <v>710.6293808152069</v>
      </c>
      <c r="Q43" s="7">
        <v>5213.9205231645992</v>
      </c>
    </row>
    <row r="44" spans="1:25" x14ac:dyDescent="0.2">
      <c r="A44" s="6">
        <v>10624</v>
      </c>
      <c r="B44" s="6" t="s">
        <v>15</v>
      </c>
      <c r="C44" s="1" t="s">
        <v>16</v>
      </c>
      <c r="D44" s="1">
        <v>32</v>
      </c>
      <c r="E44" s="1" t="s">
        <v>21</v>
      </c>
      <c r="F44" s="1">
        <v>5</v>
      </c>
      <c r="H44" s="1" t="s">
        <v>35</v>
      </c>
      <c r="J44" s="7">
        <v>511.36568930631415</v>
      </c>
      <c r="K44" s="7">
        <v>10871.38177505939</v>
      </c>
      <c r="L44" s="7">
        <v>10872.984381998387</v>
      </c>
      <c r="M44" s="7">
        <v>457.20471880837295</v>
      </c>
      <c r="N44" s="7">
        <v>81.370970560318653</v>
      </c>
      <c r="O44" s="7">
        <v>252.9931469438483</v>
      </c>
      <c r="P44" s="7">
        <v>914.77685405286354</v>
      </c>
      <c r="Q44" s="7">
        <v>7008.5844723991859</v>
      </c>
    </row>
    <row r="45" spans="1:25" x14ac:dyDescent="0.2">
      <c r="A45" s="6">
        <v>10625</v>
      </c>
      <c r="B45" s="6" t="s">
        <v>15</v>
      </c>
      <c r="C45" s="1" t="s">
        <v>16</v>
      </c>
      <c r="D45" s="1">
        <v>33</v>
      </c>
      <c r="E45" s="1" t="s">
        <v>21</v>
      </c>
      <c r="F45" s="1">
        <v>5</v>
      </c>
      <c r="H45" s="1" t="s">
        <v>34</v>
      </c>
      <c r="J45" s="7">
        <v>597.33064527818613</v>
      </c>
      <c r="K45" s="7">
        <v>11836.840290286846</v>
      </c>
      <c r="L45" s="7">
        <v>12008.135192963415</v>
      </c>
      <c r="M45" s="7">
        <v>424.07217719963421</v>
      </c>
      <c r="N45" s="7">
        <v>50.348086055095607</v>
      </c>
      <c r="O45" s="7">
        <v>273.16349900321711</v>
      </c>
      <c r="P45" s="7">
        <v>912.12859587530363</v>
      </c>
      <c r="Q45" s="7">
        <v>7141.8603738633346</v>
      </c>
    </row>
    <row r="46" spans="1:25" x14ac:dyDescent="0.2">
      <c r="A46" s="6">
        <v>10626</v>
      </c>
      <c r="B46" s="6" t="s">
        <v>15</v>
      </c>
      <c r="C46" s="1" t="s">
        <v>16</v>
      </c>
      <c r="D46" s="1">
        <v>34</v>
      </c>
      <c r="E46" s="1" t="s">
        <v>22</v>
      </c>
      <c r="F46" s="1">
        <v>6</v>
      </c>
      <c r="H46" s="1" t="s">
        <v>35</v>
      </c>
      <c r="J46" s="7">
        <v>435.28584951230891</v>
      </c>
      <c r="K46" s="7">
        <v>10180.743146223709</v>
      </c>
      <c r="L46" s="7">
        <v>9890.4814539896761</v>
      </c>
      <c r="M46" s="7">
        <v>406.99211073235438</v>
      </c>
      <c r="N46" s="7">
        <v>0</v>
      </c>
      <c r="O46" s="7">
        <v>241.6391968924801</v>
      </c>
      <c r="P46" s="7">
        <v>951.05083864429821</v>
      </c>
      <c r="Q46" s="7">
        <v>6922.8452060074069</v>
      </c>
    </row>
    <row r="47" spans="1:25" x14ac:dyDescent="0.2">
      <c r="A47" s="6">
        <v>10627</v>
      </c>
      <c r="B47" s="6" t="s">
        <v>15</v>
      </c>
      <c r="C47" s="1" t="s">
        <v>16</v>
      </c>
      <c r="D47" s="1">
        <v>35</v>
      </c>
      <c r="E47" s="1" t="s">
        <v>22</v>
      </c>
      <c r="F47" s="1">
        <v>6</v>
      </c>
      <c r="H47" s="1" t="s">
        <v>34</v>
      </c>
      <c r="J47" s="7">
        <v>465.98313319865116</v>
      </c>
      <c r="K47" s="7">
        <v>9331.7295343518199</v>
      </c>
      <c r="L47" s="7">
        <v>10867.645402255717</v>
      </c>
      <c r="M47" s="7">
        <v>417.18782891880022</v>
      </c>
      <c r="N47" s="7">
        <v>0</v>
      </c>
      <c r="O47" s="7">
        <v>259.47037859240515</v>
      </c>
      <c r="P47" s="7">
        <v>934.3602996725441</v>
      </c>
      <c r="Q47" s="7">
        <v>7196.8892894030878</v>
      </c>
    </row>
    <row r="48" spans="1:25" x14ac:dyDescent="0.2">
      <c r="A48" s="6">
        <v>10629</v>
      </c>
      <c r="B48" s="6" t="s">
        <v>15</v>
      </c>
      <c r="C48" s="1" t="s">
        <v>16</v>
      </c>
      <c r="D48" s="1">
        <v>36</v>
      </c>
      <c r="E48" s="1" t="s">
        <v>23</v>
      </c>
      <c r="F48" s="1">
        <v>7</v>
      </c>
      <c r="H48" s="1" t="s">
        <v>35</v>
      </c>
      <c r="J48" s="7">
        <v>571.41599446649946</v>
      </c>
      <c r="K48" s="7">
        <v>10273.368132617248</v>
      </c>
      <c r="L48" s="7">
        <v>10896.254603346852</v>
      </c>
      <c r="M48" s="7">
        <v>411.70077474357481</v>
      </c>
      <c r="N48" s="7">
        <v>12.777648628716841</v>
      </c>
      <c r="O48" s="7">
        <v>215.04815272677823</v>
      </c>
      <c r="P48" s="7">
        <v>880.44792863634552</v>
      </c>
      <c r="Q48" s="7">
        <v>6792.5836090481271</v>
      </c>
    </row>
    <row r="49" spans="1:17" x14ac:dyDescent="0.2">
      <c r="A49" s="6">
        <v>10631</v>
      </c>
      <c r="B49" s="6" t="s">
        <v>15</v>
      </c>
      <c r="C49" s="1" t="s">
        <v>16</v>
      </c>
      <c r="D49" s="1">
        <v>37</v>
      </c>
      <c r="E49" s="1" t="s">
        <v>23</v>
      </c>
      <c r="F49" s="1">
        <v>7</v>
      </c>
      <c r="H49" s="1" t="s">
        <v>34</v>
      </c>
      <c r="J49" s="7">
        <v>611.09188410628371</v>
      </c>
      <c r="K49" s="7">
        <v>10462.558164348971</v>
      </c>
      <c r="L49" s="7">
        <v>10849.149788283097</v>
      </c>
      <c r="M49" s="7">
        <v>377.66812911461255</v>
      </c>
      <c r="N49" s="7">
        <v>0</v>
      </c>
      <c r="O49" s="7">
        <v>125.04397136271965</v>
      </c>
      <c r="P49" s="7">
        <v>859.83197941516471</v>
      </c>
      <c r="Q49" s="7">
        <v>6835.3458306803568</v>
      </c>
    </row>
    <row r="50" spans="1:17" x14ac:dyDescent="0.2">
      <c r="A50" s="6">
        <v>10634</v>
      </c>
      <c r="B50" s="6" t="s">
        <v>15</v>
      </c>
      <c r="C50" s="1" t="s">
        <v>16</v>
      </c>
      <c r="D50" s="1">
        <v>40</v>
      </c>
      <c r="E50" s="1" t="s">
        <v>24</v>
      </c>
      <c r="F50" s="1">
        <v>9</v>
      </c>
      <c r="H50" s="1" t="s">
        <v>35</v>
      </c>
      <c r="J50" s="7">
        <v>472.50144449370794</v>
      </c>
      <c r="K50" s="7">
        <v>5923.7180404888832</v>
      </c>
      <c r="L50" s="7">
        <v>9501.5710750427443</v>
      </c>
      <c r="M50" s="7">
        <v>389.51066843533357</v>
      </c>
      <c r="N50" s="7">
        <v>68.568432575819472</v>
      </c>
      <c r="O50" s="7">
        <v>140.42838815072062</v>
      </c>
      <c r="P50" s="7">
        <v>831.97818024437004</v>
      </c>
      <c r="Q50" s="7">
        <v>4913.5488212713162</v>
      </c>
    </row>
    <row r="51" spans="1:17" x14ac:dyDescent="0.2">
      <c r="A51" s="6">
        <v>10635</v>
      </c>
      <c r="B51" s="6" t="s">
        <v>15</v>
      </c>
      <c r="C51" s="1" t="s">
        <v>16</v>
      </c>
      <c r="D51" s="1">
        <v>41</v>
      </c>
      <c r="E51" s="1" t="s">
        <v>24</v>
      </c>
      <c r="F51" s="1">
        <v>9</v>
      </c>
      <c r="H51" s="1" t="s">
        <v>34</v>
      </c>
      <c r="J51" s="7">
        <v>683.19931652944479</v>
      </c>
      <c r="K51" s="7">
        <v>9046.4506577724133</v>
      </c>
      <c r="L51" s="7">
        <v>11465.414393389674</v>
      </c>
      <c r="M51" s="7">
        <v>447.16488523739787</v>
      </c>
      <c r="N51" s="7">
        <v>0</v>
      </c>
      <c r="O51" s="7">
        <v>46.758521364041833</v>
      </c>
      <c r="P51" s="7">
        <v>996.91127351898501</v>
      </c>
      <c r="Q51" s="7">
        <v>5701.8371177852732</v>
      </c>
    </row>
    <row r="52" spans="1:17" x14ac:dyDescent="0.2">
      <c r="A52" s="6">
        <v>10639</v>
      </c>
      <c r="B52" s="6" t="s">
        <v>15</v>
      </c>
      <c r="C52" s="1" t="s">
        <v>16</v>
      </c>
      <c r="D52" s="1">
        <v>44</v>
      </c>
      <c r="E52" s="1" t="s">
        <v>25</v>
      </c>
      <c r="F52" s="1">
        <v>11</v>
      </c>
      <c r="H52" s="1" t="s">
        <v>35</v>
      </c>
      <c r="J52" s="7">
        <v>454.4565123051737</v>
      </c>
      <c r="K52" s="7">
        <v>8359.8313274409065</v>
      </c>
      <c r="L52" s="7">
        <v>10143.075371155574</v>
      </c>
      <c r="M52" s="7">
        <v>254.01294018332032</v>
      </c>
      <c r="N52" s="7">
        <v>24.532190884356499</v>
      </c>
      <c r="O52" s="7">
        <v>77.662216797192002</v>
      </c>
      <c r="P52" s="7">
        <v>851.29960369365756</v>
      </c>
      <c r="Q52" s="7">
        <v>3204.9757145607628</v>
      </c>
    </row>
    <row r="53" spans="1:17" x14ac:dyDescent="0.2">
      <c r="A53" s="6">
        <v>10640</v>
      </c>
      <c r="B53" s="6" t="s">
        <v>15</v>
      </c>
      <c r="C53" s="1" t="s">
        <v>16</v>
      </c>
      <c r="D53" s="1">
        <v>45</v>
      </c>
      <c r="E53" s="1" t="s">
        <v>25</v>
      </c>
      <c r="F53" s="1">
        <v>11</v>
      </c>
      <c r="H53" s="1" t="s">
        <v>34</v>
      </c>
      <c r="J53" s="7">
        <v>684.36385396639912</v>
      </c>
      <c r="K53" s="7">
        <v>8262.5697423840684</v>
      </c>
      <c r="L53" s="7">
        <v>11683.925299203156</v>
      </c>
      <c r="M53" s="7">
        <v>370.66549796714611</v>
      </c>
      <c r="N53" s="7">
        <v>43.847796505836293</v>
      </c>
      <c r="O53" s="7">
        <v>152.21653228751924</v>
      </c>
      <c r="P53" s="7">
        <v>885.27868148534628</v>
      </c>
      <c r="Q53" s="7">
        <v>4191.2451187264687</v>
      </c>
    </row>
    <row r="54" spans="1:17" x14ac:dyDescent="0.2">
      <c r="A54" s="6"/>
      <c r="B54" s="6"/>
      <c r="J54" s="7"/>
      <c r="K54" s="7"/>
      <c r="L54" s="7"/>
      <c r="M54" s="7"/>
      <c r="N54" s="7"/>
      <c r="O54" s="7"/>
      <c r="P54" s="7"/>
      <c r="Q54" s="7"/>
    </row>
    <row r="55" spans="1:17" x14ac:dyDescent="0.2">
      <c r="A55" s="6">
        <v>10632</v>
      </c>
      <c r="B55" s="6" t="s">
        <v>15</v>
      </c>
      <c r="C55" s="1" t="s">
        <v>26</v>
      </c>
      <c r="D55" s="1">
        <v>38</v>
      </c>
      <c r="E55" s="1" t="s">
        <v>23</v>
      </c>
      <c r="F55" s="1">
        <v>7</v>
      </c>
      <c r="G55" s="1" t="s">
        <v>36</v>
      </c>
      <c r="H55" s="1" t="s">
        <v>35</v>
      </c>
      <c r="J55" s="7">
        <v>649.54702974010468</v>
      </c>
      <c r="K55" s="7">
        <v>8714.7295192418933</v>
      </c>
      <c r="L55" s="7">
        <v>9083.8208956704202</v>
      </c>
      <c r="M55" s="7">
        <v>435.31456340734394</v>
      </c>
      <c r="N55" s="7">
        <v>60.664115691683257</v>
      </c>
      <c r="O55" s="7">
        <v>762.99795381297758</v>
      </c>
      <c r="P55" s="7">
        <v>828.87310439553983</v>
      </c>
      <c r="Q55" s="7">
        <v>6617.3949072401983</v>
      </c>
    </row>
    <row r="56" spans="1:17" x14ac:dyDescent="0.2">
      <c r="A56" s="6">
        <v>10633</v>
      </c>
      <c r="B56" s="6" t="s">
        <v>15</v>
      </c>
      <c r="C56" s="1" t="s">
        <v>26</v>
      </c>
      <c r="D56" s="1">
        <v>39</v>
      </c>
      <c r="E56" s="1" t="s">
        <v>23</v>
      </c>
      <c r="F56" s="1">
        <v>7</v>
      </c>
      <c r="G56" s="1" t="s">
        <v>36</v>
      </c>
      <c r="H56" s="1" t="s">
        <v>34</v>
      </c>
      <c r="J56" s="7">
        <v>797.40437849336558</v>
      </c>
      <c r="K56" s="7">
        <v>10330.248050967441</v>
      </c>
      <c r="L56" s="7">
        <v>13222.433397470131</v>
      </c>
      <c r="M56" s="7">
        <v>421.33229287056531</v>
      </c>
      <c r="N56" s="7">
        <v>0</v>
      </c>
      <c r="O56" s="7">
        <v>745.57855233574242</v>
      </c>
      <c r="P56" s="7">
        <v>954.86496698652115</v>
      </c>
      <c r="Q56" s="7">
        <v>7112.598218458209</v>
      </c>
    </row>
    <row r="57" spans="1:17" x14ac:dyDescent="0.2">
      <c r="A57" s="6">
        <v>10637</v>
      </c>
      <c r="B57" s="6" t="s">
        <v>15</v>
      </c>
      <c r="C57" s="1" t="s">
        <v>26</v>
      </c>
      <c r="D57" s="1">
        <v>42</v>
      </c>
      <c r="E57" s="1" t="s">
        <v>24</v>
      </c>
      <c r="F57" s="1">
        <v>9</v>
      </c>
      <c r="H57" s="1" t="s">
        <v>35</v>
      </c>
      <c r="J57" s="7">
        <v>727.71614239324106</v>
      </c>
      <c r="K57" s="7">
        <v>13836.938286283739</v>
      </c>
      <c r="L57" s="7">
        <v>17012.873753122614</v>
      </c>
      <c r="M57" s="7">
        <v>846.47880573517546</v>
      </c>
      <c r="N57" s="7">
        <v>123.85622022300741</v>
      </c>
      <c r="O57" s="7">
        <v>6045.9472372032906</v>
      </c>
      <c r="P57" s="7">
        <v>1430.0039232643815</v>
      </c>
      <c r="Q57" s="7">
        <v>4543.1400080711292</v>
      </c>
    </row>
    <row r="58" spans="1:17" x14ac:dyDescent="0.2">
      <c r="A58" s="6">
        <v>10638</v>
      </c>
      <c r="B58" s="6" t="s">
        <v>15</v>
      </c>
      <c r="C58" s="1" t="s">
        <v>26</v>
      </c>
      <c r="D58" s="1">
        <v>43</v>
      </c>
      <c r="E58" s="1" t="s">
        <v>24</v>
      </c>
      <c r="F58" s="1">
        <v>9</v>
      </c>
      <c r="H58" s="1" t="s">
        <v>34</v>
      </c>
      <c r="J58" s="7">
        <v>816.78269809137862</v>
      </c>
      <c r="K58" s="7">
        <v>12348.692367518375</v>
      </c>
      <c r="L58" s="7">
        <v>20445.360762962715</v>
      </c>
      <c r="M58" s="7">
        <v>1039.1240498185009</v>
      </c>
      <c r="N58" s="7">
        <v>163.63389613652814</v>
      </c>
      <c r="O58" s="7">
        <v>8169.1540404719408</v>
      </c>
      <c r="P58" s="7">
        <v>1850.3688997435484</v>
      </c>
      <c r="Q58" s="7">
        <v>6322.9309391793186</v>
      </c>
    </row>
    <row r="59" spans="1:17" x14ac:dyDescent="0.2">
      <c r="A59" s="6">
        <v>10641</v>
      </c>
      <c r="B59" s="6" t="s">
        <v>15</v>
      </c>
      <c r="C59" s="1" t="s">
        <v>26</v>
      </c>
      <c r="D59" s="1">
        <v>46</v>
      </c>
      <c r="E59" s="1" t="s">
        <v>25</v>
      </c>
      <c r="F59" s="1">
        <v>11</v>
      </c>
      <c r="H59" s="1" t="s">
        <v>35</v>
      </c>
      <c r="J59" s="7">
        <v>890.6689803761567</v>
      </c>
      <c r="K59" s="7">
        <v>34046.05634779916</v>
      </c>
      <c r="L59" s="7">
        <v>32954.326022483983</v>
      </c>
      <c r="M59" s="7">
        <v>2718.613581447968</v>
      </c>
      <c r="N59" s="7">
        <v>519.88622983332834</v>
      </c>
      <c r="O59" s="7">
        <v>19475.102182383172</v>
      </c>
      <c r="P59" s="7">
        <v>3782.0289282478448</v>
      </c>
      <c r="Q59" s="7">
        <v>9123.275907448322</v>
      </c>
    </row>
    <row r="60" spans="1:17" x14ac:dyDescent="0.2">
      <c r="A60" s="6">
        <v>10642</v>
      </c>
      <c r="B60" s="6" t="s">
        <v>15</v>
      </c>
      <c r="C60" s="1" t="s">
        <v>26</v>
      </c>
      <c r="D60" s="1">
        <v>47</v>
      </c>
      <c r="E60" s="1" t="s">
        <v>25</v>
      </c>
      <c r="F60" s="1">
        <v>11</v>
      </c>
      <c r="H60" s="1" t="s">
        <v>34</v>
      </c>
      <c r="J60" s="7">
        <v>988.80080954067887</v>
      </c>
      <c r="K60" s="7">
        <v>27816.692091064338</v>
      </c>
      <c r="L60" s="7">
        <v>26087.346940394535</v>
      </c>
      <c r="M60" s="7">
        <v>1739.7966086277379</v>
      </c>
      <c r="N60" s="7">
        <v>383.80093071718255</v>
      </c>
      <c r="O60" s="7">
        <v>15699.663226820607</v>
      </c>
      <c r="P60" s="7">
        <v>2920.2939064752627</v>
      </c>
      <c r="Q60" s="7">
        <v>6639.5102789558314</v>
      </c>
    </row>
    <row r="62" spans="1:17" x14ac:dyDescent="0.2">
      <c r="A62" s="6">
        <v>10542</v>
      </c>
      <c r="B62" s="6" t="s">
        <v>15</v>
      </c>
      <c r="C62" s="1" t="s">
        <v>27</v>
      </c>
      <c r="D62" s="1">
        <v>1</v>
      </c>
      <c r="E62" s="1" t="s">
        <v>17</v>
      </c>
      <c r="F62" s="1">
        <v>0</v>
      </c>
      <c r="H62" s="1" t="s">
        <v>33</v>
      </c>
      <c r="J62" s="7">
        <v>70.629575466934313</v>
      </c>
      <c r="K62" s="7">
        <v>1193.8898868897161</v>
      </c>
      <c r="L62" s="7">
        <v>1019.5672491690499</v>
      </c>
      <c r="M62" s="7">
        <v>277.00953230217215</v>
      </c>
      <c r="N62" s="7">
        <v>55.273330948707773</v>
      </c>
      <c r="O62" s="7">
        <v>1134.0707936018948</v>
      </c>
      <c r="P62" s="7">
        <v>105.26222695588999</v>
      </c>
      <c r="Q62" s="7">
        <v>503.6026693499353</v>
      </c>
    </row>
    <row r="63" spans="1:17" x14ac:dyDescent="0.2">
      <c r="A63" s="6">
        <v>10543</v>
      </c>
      <c r="B63" s="6" t="s">
        <v>15</v>
      </c>
      <c r="C63" s="1" t="s">
        <v>27</v>
      </c>
      <c r="D63" s="1">
        <v>2</v>
      </c>
      <c r="E63" s="1" t="s">
        <v>28</v>
      </c>
      <c r="F63" s="1">
        <v>1</v>
      </c>
      <c r="H63" s="1" t="s">
        <v>35</v>
      </c>
      <c r="J63" s="7">
        <v>137.37320542721682</v>
      </c>
      <c r="K63" s="7">
        <v>1738.3352941060994</v>
      </c>
      <c r="L63" s="7">
        <v>2120.164646288214</v>
      </c>
      <c r="M63" s="7">
        <v>337.19000065463086</v>
      </c>
      <c r="N63" s="7">
        <v>40.207521473742098</v>
      </c>
      <c r="O63" s="7">
        <v>1837.8545385545699</v>
      </c>
      <c r="P63" s="7">
        <v>195.19896405205185</v>
      </c>
      <c r="Q63" s="7">
        <v>662.27257331339354</v>
      </c>
    </row>
    <row r="64" spans="1:17" x14ac:dyDescent="0.2">
      <c r="A64" s="6">
        <v>10544</v>
      </c>
      <c r="B64" s="6" t="s">
        <v>15</v>
      </c>
      <c r="C64" s="1" t="s">
        <v>27</v>
      </c>
      <c r="D64" s="1">
        <v>3</v>
      </c>
      <c r="E64" s="1" t="s">
        <v>18</v>
      </c>
      <c r="F64" s="1">
        <v>1</v>
      </c>
      <c r="H64" s="1" t="s">
        <v>34</v>
      </c>
      <c r="J64" s="7">
        <v>115.78831798666661</v>
      </c>
      <c r="K64" s="7">
        <v>1669.5942987124672</v>
      </c>
      <c r="L64" s="7">
        <v>1474.8644300731551</v>
      </c>
      <c r="M64" s="7">
        <v>287.35459160220074</v>
      </c>
      <c r="N64" s="7">
        <v>42.9329227712117</v>
      </c>
      <c r="O64" s="7">
        <v>1574.937055501339</v>
      </c>
      <c r="P64" s="7">
        <v>168.85353715628565</v>
      </c>
      <c r="Q64" s="7">
        <v>557.76591149357</v>
      </c>
    </row>
    <row r="65" spans="1:17" x14ac:dyDescent="0.2">
      <c r="A65" s="6">
        <v>10545</v>
      </c>
      <c r="B65" s="6" t="s">
        <v>15</v>
      </c>
      <c r="C65" s="1" t="s">
        <v>27</v>
      </c>
      <c r="D65" s="1">
        <v>4</v>
      </c>
      <c r="E65" s="1" t="s">
        <v>19</v>
      </c>
      <c r="F65" s="1">
        <v>2</v>
      </c>
      <c r="H65" s="1" t="s">
        <v>35</v>
      </c>
      <c r="J65" s="7">
        <v>248.54582331723881</v>
      </c>
      <c r="K65" s="7">
        <v>3423.225076377124</v>
      </c>
      <c r="L65" s="7">
        <v>5458.5890630949325</v>
      </c>
      <c r="M65" s="7">
        <v>377.43990261030683</v>
      </c>
      <c r="N65" s="7">
        <v>79.172501202404064</v>
      </c>
      <c r="O65" s="7">
        <v>2860.2573889742885</v>
      </c>
      <c r="P65" s="7">
        <v>282.6019620623407</v>
      </c>
      <c r="Q65" s="7">
        <v>691.08290930962778</v>
      </c>
    </row>
    <row r="66" spans="1:17" x14ac:dyDescent="0.2">
      <c r="A66" s="6">
        <v>10622</v>
      </c>
      <c r="B66" s="6" t="s">
        <v>15</v>
      </c>
      <c r="C66" s="1" t="s">
        <v>27</v>
      </c>
      <c r="D66" s="1">
        <v>29</v>
      </c>
      <c r="E66" s="1" t="s">
        <v>19</v>
      </c>
      <c r="F66" s="1">
        <v>2</v>
      </c>
      <c r="H66" s="1" t="s">
        <v>34</v>
      </c>
      <c r="J66" s="7">
        <v>342.63984210238334</v>
      </c>
      <c r="K66" s="7">
        <v>5149.8567814531625</v>
      </c>
      <c r="L66" s="7">
        <v>7438.4450016348455</v>
      </c>
      <c r="M66" s="7">
        <v>425.64670758388144</v>
      </c>
      <c r="N66" s="7">
        <v>49.935438506662287</v>
      </c>
      <c r="O66" s="7">
        <v>4032.4890673523205</v>
      </c>
      <c r="P66" s="7">
        <v>413.19044721042519</v>
      </c>
      <c r="Q66" s="7">
        <v>746.23743083524391</v>
      </c>
    </row>
    <row r="67" spans="1:17" x14ac:dyDescent="0.2">
      <c r="A67" s="6">
        <v>10568</v>
      </c>
      <c r="B67" s="6" t="s">
        <v>15</v>
      </c>
      <c r="C67" s="1" t="s">
        <v>27</v>
      </c>
      <c r="D67" s="1">
        <v>5</v>
      </c>
      <c r="E67" s="1" t="s">
        <v>20</v>
      </c>
      <c r="F67" s="1">
        <v>3</v>
      </c>
      <c r="H67" s="1" t="s">
        <v>35</v>
      </c>
      <c r="J67" s="7">
        <v>688.45652163695308</v>
      </c>
      <c r="K67" s="7">
        <v>7900.2159712658204</v>
      </c>
      <c r="L67" s="7">
        <v>9843.3164412791975</v>
      </c>
      <c r="M67" s="7">
        <v>668.13103019481514</v>
      </c>
      <c r="N67" s="7">
        <v>121.78130814309056</v>
      </c>
      <c r="O67" s="7">
        <v>6719.0808031122451</v>
      </c>
      <c r="P67" s="7">
        <v>700.93043133048525</v>
      </c>
      <c r="Q67" s="7">
        <v>1074.4781152929161</v>
      </c>
    </row>
    <row r="68" spans="1:17" x14ac:dyDescent="0.2">
      <c r="A68" s="6">
        <v>10547</v>
      </c>
      <c r="B68" s="6" t="s">
        <v>15</v>
      </c>
      <c r="C68" s="1" t="s">
        <v>27</v>
      </c>
      <c r="D68" s="1">
        <v>6</v>
      </c>
      <c r="E68" s="1" t="s">
        <v>20</v>
      </c>
      <c r="F68" s="1">
        <v>3</v>
      </c>
      <c r="H68" s="1" t="s">
        <v>34</v>
      </c>
      <c r="J68" s="7">
        <v>394.40044547442352</v>
      </c>
      <c r="K68" s="7">
        <v>8225.5114524579512</v>
      </c>
      <c r="L68" s="7">
        <v>8893.4970908113446</v>
      </c>
      <c r="M68" s="7">
        <v>683.99227029857445</v>
      </c>
      <c r="N68" s="7">
        <v>130.93473170357396</v>
      </c>
      <c r="O68" s="7">
        <v>6477.331042324894</v>
      </c>
      <c r="P68" s="7">
        <v>728.10708099678209</v>
      </c>
      <c r="Q68" s="7">
        <v>1097.5399872375676</v>
      </c>
    </row>
    <row r="69" spans="1:17" x14ac:dyDescent="0.2">
      <c r="A69" s="6">
        <v>10569</v>
      </c>
      <c r="B69" s="6" t="s">
        <v>15</v>
      </c>
      <c r="C69" s="1" t="s">
        <v>27</v>
      </c>
      <c r="D69" s="1">
        <v>7</v>
      </c>
      <c r="E69" s="1" t="s">
        <v>21</v>
      </c>
      <c r="F69" s="1">
        <v>5</v>
      </c>
      <c r="H69" s="1" t="s">
        <v>35</v>
      </c>
      <c r="J69" s="7">
        <v>745.55037172890297</v>
      </c>
      <c r="K69" s="7">
        <v>23677.350678098002</v>
      </c>
      <c r="L69" s="7">
        <v>19057.306945458629</v>
      </c>
      <c r="M69" s="7">
        <v>1418.7339688500931</v>
      </c>
      <c r="N69" s="7">
        <v>263.86694432119316</v>
      </c>
      <c r="O69" s="7">
        <v>19712.726545263929</v>
      </c>
      <c r="P69" s="7">
        <v>2262.8465754019589</v>
      </c>
      <c r="Q69" s="7">
        <v>2613.6045656494548</v>
      </c>
    </row>
    <row r="70" spans="1:17" x14ac:dyDescent="0.2">
      <c r="A70" s="6">
        <v>10570</v>
      </c>
      <c r="B70" s="6" t="s">
        <v>15</v>
      </c>
      <c r="C70" s="1" t="s">
        <v>27</v>
      </c>
      <c r="D70" s="1">
        <v>8</v>
      </c>
      <c r="E70" s="1" t="s">
        <v>21</v>
      </c>
      <c r="F70" s="1">
        <v>5</v>
      </c>
      <c r="H70" s="1" t="s">
        <v>34</v>
      </c>
      <c r="J70" s="7">
        <v>737.29368208825178</v>
      </c>
      <c r="K70" s="7">
        <v>17059.883127983645</v>
      </c>
      <c r="L70" s="7">
        <v>16640.038253640978</v>
      </c>
      <c r="M70" s="7">
        <v>1168.3936844035691</v>
      </c>
      <c r="N70" s="7">
        <v>292.61867640531977</v>
      </c>
      <c r="O70" s="7">
        <v>18434.055379086996</v>
      </c>
      <c r="P70" s="7">
        <v>1912.5134158167243</v>
      </c>
      <c r="Q70" s="7">
        <v>2376.2067019053716</v>
      </c>
    </row>
    <row r="71" spans="1:17" x14ac:dyDescent="0.2">
      <c r="A71" s="6">
        <v>10571</v>
      </c>
      <c r="B71" s="6" t="s">
        <v>15</v>
      </c>
      <c r="C71" s="1" t="s">
        <v>27</v>
      </c>
      <c r="D71" s="1">
        <v>9</v>
      </c>
      <c r="E71" s="1" t="s">
        <v>22</v>
      </c>
      <c r="F71" s="1">
        <v>6</v>
      </c>
      <c r="H71" s="1" t="s">
        <v>35</v>
      </c>
      <c r="J71" s="7">
        <v>766.03439075265635</v>
      </c>
      <c r="K71" s="7">
        <v>20882.722660894564</v>
      </c>
      <c r="L71" s="7">
        <v>12941.530581619645</v>
      </c>
      <c r="M71" s="7">
        <v>1131.1219784591772</v>
      </c>
      <c r="N71" s="7">
        <v>227.97233148911329</v>
      </c>
      <c r="O71" s="7">
        <v>18441.730184523738</v>
      </c>
      <c r="P71" s="7">
        <v>2143.9048146630694</v>
      </c>
      <c r="Q71" s="7">
        <v>2463.6622180727359</v>
      </c>
    </row>
    <row r="72" spans="1:17" x14ac:dyDescent="0.2">
      <c r="A72" s="6">
        <v>10572</v>
      </c>
      <c r="B72" s="6" t="s">
        <v>15</v>
      </c>
      <c r="C72" s="1" t="s">
        <v>27</v>
      </c>
      <c r="D72" s="1">
        <v>10</v>
      </c>
      <c r="E72" s="1" t="s">
        <v>22</v>
      </c>
      <c r="F72" s="1">
        <v>6</v>
      </c>
      <c r="H72" s="1" t="s">
        <v>34</v>
      </c>
      <c r="J72" s="7">
        <v>504.81101143737823</v>
      </c>
      <c r="K72" s="7">
        <v>21180.517479218644</v>
      </c>
      <c r="L72" s="7">
        <v>16260.139128706307</v>
      </c>
      <c r="M72" s="7">
        <v>1120.3168198855406</v>
      </c>
      <c r="N72" s="7">
        <v>240.28708662287423</v>
      </c>
      <c r="O72" s="7">
        <v>18371.02478426712</v>
      </c>
      <c r="P72" s="7">
        <v>2271.4620924410451</v>
      </c>
      <c r="Q72" s="7">
        <v>2419.5174225525775</v>
      </c>
    </row>
    <row r="73" spans="1:17" x14ac:dyDescent="0.2">
      <c r="A73" s="6">
        <v>10573</v>
      </c>
      <c r="B73" s="6" t="s">
        <v>15</v>
      </c>
      <c r="C73" s="1" t="s">
        <v>27</v>
      </c>
      <c r="D73" s="1">
        <v>11</v>
      </c>
      <c r="E73" s="1" t="s">
        <v>23</v>
      </c>
      <c r="F73" s="1">
        <v>7</v>
      </c>
      <c r="H73" s="1" t="s">
        <v>35</v>
      </c>
      <c r="J73" s="7">
        <v>532.88001405861962</v>
      </c>
      <c r="K73" s="7">
        <v>25742.835812167665</v>
      </c>
      <c r="L73" s="7">
        <v>14425.205235115749</v>
      </c>
      <c r="M73" s="7">
        <v>1348.8416203260949</v>
      </c>
      <c r="N73" s="7">
        <v>358.1713362777362</v>
      </c>
      <c r="O73" s="7">
        <v>20895.344881815567</v>
      </c>
      <c r="P73" s="7">
        <v>2634.887492249864</v>
      </c>
      <c r="Q73" s="7">
        <v>3102.2365149781226</v>
      </c>
    </row>
    <row r="74" spans="1:17" x14ac:dyDescent="0.2">
      <c r="A74" s="6">
        <v>10574</v>
      </c>
      <c r="B74" s="6" t="s">
        <v>15</v>
      </c>
      <c r="C74" s="1" t="s">
        <v>27</v>
      </c>
      <c r="D74" s="1">
        <v>12</v>
      </c>
      <c r="E74" s="1" t="s">
        <v>23</v>
      </c>
      <c r="F74" s="1">
        <v>7</v>
      </c>
      <c r="H74" s="1" t="s">
        <v>34</v>
      </c>
      <c r="J74" s="7">
        <v>782.02550923226011</v>
      </c>
      <c r="K74" s="7">
        <v>24867.21156611617</v>
      </c>
      <c r="L74" s="7">
        <v>17675.406088090131</v>
      </c>
      <c r="M74" s="7">
        <v>1658.2858235030462</v>
      </c>
      <c r="N74" s="7">
        <v>368.90081161356608</v>
      </c>
      <c r="O74" s="7">
        <v>23262.139543690537</v>
      </c>
      <c r="P74" s="7">
        <v>2768.8932626533174</v>
      </c>
      <c r="Q74" s="7">
        <v>3187.563720778769</v>
      </c>
    </row>
    <row r="75" spans="1:17" x14ac:dyDescent="0.2">
      <c r="A75" s="6">
        <v>10578</v>
      </c>
      <c r="B75" s="6" t="s">
        <v>15</v>
      </c>
      <c r="C75" s="1" t="s">
        <v>27</v>
      </c>
      <c r="D75" s="1">
        <v>15</v>
      </c>
      <c r="E75" s="1" t="s">
        <v>24</v>
      </c>
      <c r="F75" s="1">
        <v>9</v>
      </c>
      <c r="H75" s="1" t="s">
        <v>35</v>
      </c>
      <c r="J75" s="7">
        <v>652.28676783149888</v>
      </c>
      <c r="K75" s="7">
        <v>36997.5716494437</v>
      </c>
      <c r="L75" s="7">
        <v>18294.090704469054</v>
      </c>
      <c r="M75" s="7">
        <v>2313.5550286687462</v>
      </c>
      <c r="N75" s="7">
        <v>442.87339099688609</v>
      </c>
      <c r="O75" s="7">
        <v>31250.5126577226</v>
      </c>
      <c r="P75" s="7">
        <v>3977.8685037779264</v>
      </c>
      <c r="Q75" s="7">
        <v>4389.1604120236307</v>
      </c>
    </row>
    <row r="76" spans="1:17" x14ac:dyDescent="0.2">
      <c r="A76" s="6">
        <v>10579</v>
      </c>
      <c r="B76" s="6" t="s">
        <v>15</v>
      </c>
      <c r="C76" s="1" t="s">
        <v>27</v>
      </c>
      <c r="D76" s="1">
        <v>16</v>
      </c>
      <c r="E76" s="1" t="s">
        <v>24</v>
      </c>
      <c r="F76" s="1">
        <v>9</v>
      </c>
      <c r="H76" s="1" t="s">
        <v>34</v>
      </c>
      <c r="J76" s="7">
        <v>533.08186674159765</v>
      </c>
      <c r="K76" s="7">
        <v>36924.398948172086</v>
      </c>
      <c r="L76" s="7">
        <v>18693.64364411154</v>
      </c>
      <c r="M76" s="7">
        <v>2017.9409767749919</v>
      </c>
      <c r="N76" s="7">
        <v>414.55015925542278</v>
      </c>
      <c r="O76" s="7">
        <v>31125.08027710042</v>
      </c>
      <c r="P76" s="7">
        <v>3691.7818236535381</v>
      </c>
      <c r="Q76" s="7">
        <v>4410.6728586917279</v>
      </c>
    </row>
    <row r="77" spans="1:17" x14ac:dyDescent="0.2">
      <c r="A77" s="6">
        <v>10581</v>
      </c>
      <c r="B77" s="6" t="s">
        <v>15</v>
      </c>
      <c r="C77" s="1" t="s">
        <v>27</v>
      </c>
      <c r="D77" s="1">
        <v>19</v>
      </c>
      <c r="E77" s="1" t="s">
        <v>25</v>
      </c>
      <c r="F77" s="1">
        <v>11</v>
      </c>
      <c r="H77" s="1" t="s">
        <v>35</v>
      </c>
      <c r="J77" s="7">
        <v>794.65291169297041</v>
      </c>
      <c r="K77" s="7">
        <v>54377.46049976402</v>
      </c>
      <c r="L77" s="7">
        <v>29381.023843700659</v>
      </c>
      <c r="M77" s="7">
        <v>2421.1459306252932</v>
      </c>
      <c r="N77" s="7">
        <v>546.75609803757004</v>
      </c>
      <c r="O77" s="7">
        <v>45276.631482472359</v>
      </c>
      <c r="P77" s="7">
        <v>6445.6527162864295</v>
      </c>
      <c r="Q77" s="7">
        <v>7390.9177112909911</v>
      </c>
    </row>
    <row r="78" spans="1:17" x14ac:dyDescent="0.2">
      <c r="A78" s="6">
        <v>10583</v>
      </c>
      <c r="B78" s="6" t="s">
        <v>15</v>
      </c>
      <c r="C78" s="1" t="s">
        <v>27</v>
      </c>
      <c r="D78" s="1">
        <v>20</v>
      </c>
      <c r="E78" s="1" t="s">
        <v>25</v>
      </c>
      <c r="F78" s="1">
        <v>11</v>
      </c>
      <c r="H78" s="1" t="s">
        <v>34</v>
      </c>
      <c r="J78" s="7">
        <v>727.35650220761568</v>
      </c>
      <c r="K78" s="7">
        <v>53629.698341316805</v>
      </c>
      <c r="L78" s="7">
        <v>23267.331136112691</v>
      </c>
      <c r="M78" s="7">
        <v>2470.9414693863073</v>
      </c>
      <c r="N78" s="7">
        <v>429.42132455687073</v>
      </c>
      <c r="O78" s="7">
        <v>44406.142888108669</v>
      </c>
      <c r="P78" s="7">
        <v>5584.5992835107045</v>
      </c>
      <c r="Q78" s="7">
        <v>7362.910576133364</v>
      </c>
    </row>
    <row r="79" spans="1:17" x14ac:dyDescent="0.2">
      <c r="A79" s="6"/>
      <c r="B79" s="6"/>
      <c r="J79" s="7"/>
      <c r="K79" s="7"/>
      <c r="L79" s="7"/>
      <c r="M79" s="7"/>
      <c r="N79" s="7"/>
      <c r="O79" s="7"/>
      <c r="P79" s="7"/>
      <c r="Q79" s="7"/>
    </row>
    <row r="80" spans="1:17" x14ac:dyDescent="0.2">
      <c r="A80" s="6">
        <v>10576</v>
      </c>
      <c r="B80" s="6" t="s">
        <v>15</v>
      </c>
      <c r="C80" s="1" t="s">
        <v>29</v>
      </c>
      <c r="D80" s="1">
        <v>13</v>
      </c>
      <c r="E80" s="1" t="s">
        <v>23</v>
      </c>
      <c r="F80" s="1">
        <v>7</v>
      </c>
      <c r="G80" s="1" t="s">
        <v>36</v>
      </c>
      <c r="H80" s="1" t="s">
        <v>35</v>
      </c>
      <c r="J80" s="7">
        <v>599.9833693105129</v>
      </c>
      <c r="K80" s="7">
        <v>26466.795262538108</v>
      </c>
      <c r="L80" s="7">
        <v>16692.327843343872</v>
      </c>
      <c r="M80" s="7">
        <v>1475.456321507543</v>
      </c>
      <c r="N80" s="7">
        <v>355.97393450456798</v>
      </c>
      <c r="O80" s="7">
        <v>22498.383743114016</v>
      </c>
      <c r="P80" s="7">
        <v>2827.8512598996904</v>
      </c>
      <c r="Q80" s="7">
        <v>3242.9844401107221</v>
      </c>
    </row>
    <row r="81" spans="1:17" x14ac:dyDescent="0.2">
      <c r="A81" s="6">
        <v>10577</v>
      </c>
      <c r="B81" s="6" t="s">
        <v>15</v>
      </c>
      <c r="C81" s="1" t="s">
        <v>29</v>
      </c>
      <c r="D81" s="1">
        <v>14</v>
      </c>
      <c r="E81" s="1" t="s">
        <v>23</v>
      </c>
      <c r="F81" s="1">
        <v>7</v>
      </c>
      <c r="G81" s="1" t="s">
        <v>36</v>
      </c>
      <c r="H81" s="1" t="s">
        <v>34</v>
      </c>
      <c r="J81" s="7">
        <v>504.73969611267177</v>
      </c>
      <c r="K81" s="7">
        <v>22657.129563448882</v>
      </c>
      <c r="L81" s="7">
        <v>16917.711902853956</v>
      </c>
      <c r="M81" s="7">
        <v>1517.2638725129843</v>
      </c>
      <c r="N81" s="7">
        <v>358.84579632840354</v>
      </c>
      <c r="O81" s="7">
        <v>20484.038223354954</v>
      </c>
      <c r="P81" s="7">
        <v>2497.7738546426422</v>
      </c>
      <c r="Q81" s="7">
        <v>3161.159987315807</v>
      </c>
    </row>
    <row r="82" spans="1:17" x14ac:dyDescent="0.2">
      <c r="A82" s="6">
        <v>10560</v>
      </c>
      <c r="B82" s="6" t="s">
        <v>15</v>
      </c>
      <c r="C82" s="1" t="s">
        <v>29</v>
      </c>
      <c r="D82" s="1">
        <v>17</v>
      </c>
      <c r="E82" s="1" t="s">
        <v>24</v>
      </c>
      <c r="F82" s="1">
        <v>9</v>
      </c>
      <c r="H82" s="1" t="s">
        <v>35</v>
      </c>
      <c r="J82" s="7">
        <v>121.59258067881503</v>
      </c>
      <c r="K82" s="7">
        <v>6241.8181709761493</v>
      </c>
      <c r="L82" s="7">
        <v>3411.2563136502754</v>
      </c>
      <c r="M82" s="7">
        <v>468.82254653585505</v>
      </c>
      <c r="N82" s="7">
        <v>126.31907269901673</v>
      </c>
      <c r="O82" s="7">
        <v>5642.0096870855377</v>
      </c>
      <c r="P82" s="7">
        <v>666.74374791704258</v>
      </c>
      <c r="Q82" s="7">
        <v>911.65326949480971</v>
      </c>
    </row>
    <row r="83" spans="1:17" x14ac:dyDescent="0.2">
      <c r="A83" s="6">
        <v>10580</v>
      </c>
      <c r="B83" s="6" t="s">
        <v>15</v>
      </c>
      <c r="C83" s="1" t="s">
        <v>29</v>
      </c>
      <c r="D83" s="1">
        <v>18</v>
      </c>
      <c r="E83" s="1" t="s">
        <v>24</v>
      </c>
      <c r="F83" s="1">
        <v>9</v>
      </c>
      <c r="H83" s="1" t="s">
        <v>34</v>
      </c>
      <c r="J83" s="7">
        <v>636.96455949409028</v>
      </c>
      <c r="K83" s="7">
        <v>37780.640464738004</v>
      </c>
      <c r="L83" s="7">
        <v>18476.807543644059</v>
      </c>
      <c r="M83" s="7">
        <v>2105.9521924821079</v>
      </c>
      <c r="N83" s="7">
        <v>411.84130169425418</v>
      </c>
      <c r="O83" s="7">
        <v>31591.574306425027</v>
      </c>
      <c r="P83" s="7">
        <v>4159.4376213973519</v>
      </c>
      <c r="Q83" s="7">
        <v>4359.7087107152483</v>
      </c>
    </row>
    <row r="84" spans="1:17" x14ac:dyDescent="0.2">
      <c r="A84" s="6">
        <v>10607</v>
      </c>
      <c r="B84" s="6" t="s">
        <v>15</v>
      </c>
      <c r="C84" s="1" t="s">
        <v>29</v>
      </c>
      <c r="D84" s="1">
        <v>21</v>
      </c>
      <c r="E84" s="1" t="s">
        <v>25</v>
      </c>
      <c r="F84" s="1">
        <v>11</v>
      </c>
      <c r="H84" s="1" t="s">
        <v>35</v>
      </c>
      <c r="J84" s="7">
        <v>736.45604964103802</v>
      </c>
      <c r="K84" s="7">
        <v>51143.65747920522</v>
      </c>
      <c r="L84" s="7">
        <v>25002.82134955165</v>
      </c>
      <c r="M84" s="7">
        <v>2747.2308334380114</v>
      </c>
      <c r="N84" s="7">
        <v>431.20791287088389</v>
      </c>
      <c r="O84" s="7">
        <v>40520.624316767251</v>
      </c>
      <c r="P84" s="7">
        <v>5661.0270798817673</v>
      </c>
      <c r="Q84" s="7">
        <v>5058.5874345227303</v>
      </c>
    </row>
    <row r="85" spans="1:17" x14ac:dyDescent="0.2">
      <c r="A85" s="6">
        <v>10608</v>
      </c>
      <c r="B85" s="6" t="s">
        <v>15</v>
      </c>
      <c r="C85" s="1" t="s">
        <v>29</v>
      </c>
      <c r="D85" s="1">
        <v>22</v>
      </c>
      <c r="E85" s="1" t="s">
        <v>25</v>
      </c>
      <c r="F85" s="1">
        <v>11</v>
      </c>
      <c r="H85" s="1" t="s">
        <v>34</v>
      </c>
      <c r="J85" s="7">
        <v>723.24778057944513</v>
      </c>
      <c r="K85" s="7">
        <v>52559.097444273961</v>
      </c>
      <c r="L85" s="7">
        <v>28042.839756962945</v>
      </c>
      <c r="M85" s="7">
        <v>3260.3005341201469</v>
      </c>
      <c r="N85" s="7">
        <v>557.01771864244165</v>
      </c>
      <c r="O85" s="7">
        <v>46761.162758285376</v>
      </c>
      <c r="P85" s="7">
        <v>6355.7968532468594</v>
      </c>
      <c r="Q85" s="7">
        <v>6004.1655609064419</v>
      </c>
    </row>
  </sheetData>
  <conditionalFormatting sqref="J3:J12">
    <cfRule type="dataBar" priority="1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{D2DBCAC4-8C70-40AB-B971-ABDAE565F042}</x14:id>
        </ext>
      </extLst>
    </cfRule>
  </conditionalFormatting>
  <conditionalFormatting sqref="J3:J31">
    <cfRule type="dataBar" priority="1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{239AA2F9-EAB8-4338-B4B9-48B28A6832A3}</x14:id>
        </ext>
      </extLst>
    </cfRule>
  </conditionalFormatting>
  <conditionalFormatting sqref="K3:K31">
    <cfRule type="dataBar" priority="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{FD91719C-3938-4076-826F-E33F08E75735}</x14:id>
        </ext>
      </extLst>
    </cfRule>
  </conditionalFormatting>
  <conditionalFormatting sqref="L3:Q31">
    <cfRule type="dataBar" priority="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{25E46FB6-40E2-4734-A5CF-0AB82CAED4AA}</x14:id>
        </ext>
      </extLst>
    </cfRule>
  </conditionalFormatting>
  <conditionalFormatting sqref="Q3:Q31">
    <cfRule type="dataBar" priority="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{B1897FC6-0F66-4590-9B2B-D0F6954734D2}</x14:id>
        </ext>
      </extLst>
    </cfRule>
  </conditionalFormatting>
  <conditionalFormatting sqref="P3:P31">
    <cfRule type="dataBar" priority="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{63AEEA6B-CA14-454B-B133-AEC698219E04}</x14:id>
        </ext>
      </extLst>
    </cfRule>
  </conditionalFormatting>
  <conditionalFormatting sqref="N3:N31">
    <cfRule type="dataBar" priority="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{84545934-0FEF-4D30-8B8D-00DEDD1D93C2}</x14:id>
        </ext>
      </extLst>
    </cfRule>
  </conditionalFormatting>
  <conditionalFormatting sqref="M3:M31">
    <cfRule type="dataBar" priority="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{C67C1DEC-C992-4542-A145-2521D143B36A}</x14:id>
        </ext>
      </extLst>
    </cfRule>
  </conditionalFormatting>
  <conditionalFormatting sqref="S3:S32">
    <cfRule type="dataBar" priority="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{724355CC-1E20-41E6-857D-6C6392C1FBAE}</x14:id>
        </ext>
      </extLst>
    </cfRule>
  </conditionalFormatting>
  <conditionalFormatting sqref="T3:U31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{44DAC883-9B31-440F-B0ED-BABD9F26FA40}</x14:id>
        </ext>
      </extLst>
    </cfRule>
  </conditionalFormatting>
  <conditionalFormatting sqref="V3:V31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{732B3D68-8397-4429-BD2F-2547713C4486}</x14:id>
        </ext>
      </extLst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2DBCAC4-8C70-40AB-B971-ABDAE565F042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J3:J12</xm:sqref>
        </x14:conditionalFormatting>
        <x14:conditionalFormatting xmlns:xm="http://schemas.microsoft.com/office/excel/2006/main">
          <x14:cfRule type="dataBar" id="{239AA2F9-EAB8-4338-B4B9-48B28A6832A3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J3:J31</xm:sqref>
        </x14:conditionalFormatting>
        <x14:conditionalFormatting xmlns:xm="http://schemas.microsoft.com/office/excel/2006/main">
          <x14:cfRule type="dataBar" id="{FD91719C-3938-4076-826F-E33F08E75735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K3:K31</xm:sqref>
        </x14:conditionalFormatting>
        <x14:conditionalFormatting xmlns:xm="http://schemas.microsoft.com/office/excel/2006/main">
          <x14:cfRule type="dataBar" id="{25E46FB6-40E2-4734-A5CF-0AB82CAED4A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L3:Q31</xm:sqref>
        </x14:conditionalFormatting>
        <x14:conditionalFormatting xmlns:xm="http://schemas.microsoft.com/office/excel/2006/main">
          <x14:cfRule type="dataBar" id="{B1897FC6-0F66-4590-9B2B-D0F6954734D2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Q3:Q31</xm:sqref>
        </x14:conditionalFormatting>
        <x14:conditionalFormatting xmlns:xm="http://schemas.microsoft.com/office/excel/2006/main">
          <x14:cfRule type="dataBar" id="{63AEEA6B-CA14-454B-B133-AEC698219E0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P3:P31</xm:sqref>
        </x14:conditionalFormatting>
        <x14:conditionalFormatting xmlns:xm="http://schemas.microsoft.com/office/excel/2006/main">
          <x14:cfRule type="dataBar" id="{84545934-0FEF-4D30-8B8D-00DEDD1D93C2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N3:N31</xm:sqref>
        </x14:conditionalFormatting>
        <x14:conditionalFormatting xmlns:xm="http://schemas.microsoft.com/office/excel/2006/main">
          <x14:cfRule type="dataBar" id="{C67C1DEC-C992-4542-A145-2521D143B36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M3:M31</xm:sqref>
        </x14:conditionalFormatting>
        <x14:conditionalFormatting xmlns:xm="http://schemas.microsoft.com/office/excel/2006/main">
          <x14:cfRule type="dataBar" id="{724355CC-1E20-41E6-857D-6C6392C1FBAE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S3:S32</xm:sqref>
        </x14:conditionalFormatting>
        <x14:conditionalFormatting xmlns:xm="http://schemas.microsoft.com/office/excel/2006/main">
          <x14:cfRule type="dataBar" id="{44DAC883-9B31-440F-B0ED-BABD9F26FA40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T3:U31</xm:sqref>
        </x14:conditionalFormatting>
        <x14:conditionalFormatting xmlns:xm="http://schemas.microsoft.com/office/excel/2006/main">
          <x14:cfRule type="dataBar" id="{732B3D68-8397-4429-BD2F-2547713C4486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V3:V31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data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HFredricks</dc:creator>
  <cp:lastModifiedBy>schatzd</cp:lastModifiedBy>
  <dcterms:created xsi:type="dcterms:W3CDTF">2013-12-20T17:50:16Z</dcterms:created>
  <dcterms:modified xsi:type="dcterms:W3CDTF">2014-04-10T16:37:28Z</dcterms:modified>
</cp:coreProperties>
</file>