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theme/theme1.xml" ContentType="application/vnd.openxmlformats-officedocument.theme+xml"/>
  <Override PartName="/xl/charts/chart1.xml" ContentType="application/vnd.openxmlformats-officedocument.drawingml.chart+xml"/>
  <Default Extension="rels" ContentType="application/vnd.openxmlformats-package.relationship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hartsheets/sheet1.xml" ContentType="application/vnd.openxmlformats-officedocument.spreadsheetml.chartsheet+xml"/>
  <Default Extension="jpeg" ContentType="image/jpeg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1120" yWindow="-80" windowWidth="20380" windowHeight="14400" tabRatio="500" activeTab="1"/>
  </bookViews>
  <sheets>
    <sheet name="Deployment Sites" sheetId="1" r:id="rId1"/>
    <sheet name="Cruise Time with Survey" sheetId="6" r:id="rId2"/>
    <sheet name="Map" sheetId="4" r:id="rId3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3" i="6"/>
  <c r="E3"/>
  <c r="D6"/>
  <c r="E6"/>
  <c r="D9"/>
  <c r="E9"/>
  <c r="D12"/>
  <c r="E12"/>
  <c r="D15"/>
  <c r="E15"/>
  <c r="D18"/>
  <c r="E18"/>
  <c r="D21"/>
  <c r="E21"/>
  <c r="D24"/>
  <c r="E24"/>
  <c r="D27"/>
  <c r="E27"/>
  <c r="D30"/>
  <c r="E30"/>
  <c r="D33"/>
  <c r="E33"/>
  <c r="D36"/>
  <c r="E36"/>
  <c r="D39"/>
  <c r="E39"/>
  <c r="D42"/>
  <c r="E42"/>
  <c r="D45"/>
  <c r="E45"/>
  <c r="D48"/>
  <c r="E48"/>
  <c r="D51"/>
  <c r="E51"/>
  <c r="D54"/>
  <c r="E54"/>
  <c r="D57"/>
  <c r="E57"/>
  <c r="D60"/>
  <c r="E60"/>
  <c r="D63"/>
  <c r="E63"/>
  <c r="D66"/>
  <c r="E66"/>
  <c r="D69"/>
  <c r="E69"/>
  <c r="D72"/>
  <c r="E72"/>
  <c r="D75"/>
  <c r="E75"/>
  <c r="D78"/>
  <c r="E78"/>
  <c r="D81"/>
  <c r="E81"/>
  <c r="D84"/>
  <c r="E84"/>
  <c r="D87"/>
  <c r="E87"/>
  <c r="D90"/>
  <c r="E90"/>
  <c r="C3"/>
  <c r="F3"/>
  <c r="C6"/>
  <c r="F6"/>
  <c r="C9"/>
  <c r="F9"/>
  <c r="C12"/>
  <c r="F12"/>
  <c r="C15"/>
  <c r="F15"/>
  <c r="C18"/>
  <c r="F18"/>
  <c r="C21"/>
  <c r="F21"/>
  <c r="C24"/>
  <c r="F24"/>
  <c r="C27"/>
  <c r="F27"/>
  <c r="C30"/>
  <c r="F30"/>
  <c r="C33"/>
  <c r="F33"/>
  <c r="C36"/>
  <c r="F36"/>
  <c r="C39"/>
  <c r="F39"/>
  <c r="C42"/>
  <c r="F42"/>
  <c r="C45"/>
  <c r="F45"/>
  <c r="C48"/>
  <c r="F48"/>
  <c r="C51"/>
  <c r="F51"/>
  <c r="C54"/>
  <c r="F54"/>
  <c r="C57"/>
  <c r="F57"/>
  <c r="C60"/>
  <c r="F60"/>
  <c r="C63"/>
  <c r="F63"/>
  <c r="C66"/>
  <c r="F66"/>
  <c r="C69"/>
  <c r="F69"/>
  <c r="C72"/>
  <c r="F72"/>
  <c r="C75"/>
  <c r="F75"/>
  <c r="C78"/>
  <c r="F78"/>
  <c r="C81"/>
  <c r="F81"/>
  <c r="C84"/>
  <c r="F84"/>
  <c r="C87"/>
  <c r="F87"/>
  <c r="C90"/>
  <c r="F90"/>
  <c r="B90"/>
  <c r="B87"/>
  <c r="B84"/>
  <c r="B81"/>
  <c r="B78"/>
  <c r="B75"/>
  <c r="B72"/>
  <c r="B69"/>
  <c r="B66"/>
  <c r="B63"/>
  <c r="B60"/>
  <c r="B57"/>
  <c r="B54"/>
  <c r="B51"/>
  <c r="B48"/>
  <c r="B45"/>
  <c r="B42"/>
  <c r="B39"/>
  <c r="B36"/>
  <c r="B33"/>
  <c r="B30"/>
  <c r="B27"/>
  <c r="B24"/>
  <c r="B21"/>
  <c r="B18"/>
  <c r="B15"/>
  <c r="B12"/>
  <c r="B9"/>
  <c r="B6"/>
  <c r="B3"/>
</calcChain>
</file>

<file path=xl/sharedStrings.xml><?xml version="1.0" encoding="utf-8"?>
<sst xmlns="http://schemas.openxmlformats.org/spreadsheetml/2006/main" count="105" uniqueCount="49">
  <si>
    <t>Station Name</t>
  </si>
  <si>
    <t>Lat</t>
  </si>
  <si>
    <t>Lon</t>
  </si>
  <si>
    <t>Depth, m</t>
  </si>
  <si>
    <t>Planned Deployment Date</t>
  </si>
  <si>
    <t>Deployment Order</t>
  </si>
  <si>
    <t>Station</t>
  </si>
  <si>
    <t>Latitude</t>
  </si>
  <si>
    <t>Longitude</t>
  </si>
  <si>
    <t>Depth</t>
  </si>
  <si>
    <t>m</t>
  </si>
  <si>
    <t>Instrument type</t>
  </si>
  <si>
    <t>G02</t>
  </si>
  <si>
    <t>G09</t>
  </si>
  <si>
    <t>G10</t>
  </si>
  <si>
    <t>G17</t>
  </si>
  <si>
    <t>G18</t>
  </si>
  <si>
    <t>G25</t>
  </si>
  <si>
    <t>G33</t>
  </si>
  <si>
    <t>J34</t>
  </si>
  <si>
    <t>FS02</t>
  </si>
  <si>
    <t>FS03</t>
  </si>
  <si>
    <t>FS04</t>
  </si>
  <si>
    <t>FS07</t>
  </si>
  <si>
    <t>FS08</t>
  </si>
  <si>
    <t>FS10</t>
  </si>
  <si>
    <t>FS11</t>
  </si>
  <si>
    <t>FS12</t>
  </si>
  <si>
    <t>FS13</t>
  </si>
  <si>
    <t>FS15</t>
  </si>
  <si>
    <t>FS16</t>
  </si>
  <si>
    <t>FS17</t>
  </si>
  <si>
    <t>FS18</t>
  </si>
  <si>
    <t>FS19</t>
  </si>
  <si>
    <t>FS20</t>
  </si>
  <si>
    <t>M13</t>
  </si>
  <si>
    <t>APG</t>
  </si>
  <si>
    <t>TRM</t>
  </si>
  <si>
    <t>Year 2 deployment Cruise</t>
  </si>
  <si>
    <t>Leg 6</t>
  </si>
  <si>
    <t>J17B</t>
  </si>
  <si>
    <t>J25B</t>
  </si>
  <si>
    <t>J33B</t>
  </si>
  <si>
    <t>M09B</t>
  </si>
  <si>
    <t>M10B</t>
  </si>
  <si>
    <t>M18B</t>
  </si>
  <si>
    <t>Leg 2</t>
  </si>
  <si>
    <t>type</t>
    <phoneticPr fontId="10" type="noConversion"/>
  </si>
  <si>
    <t xml:space="preserve">Instrument </t>
    <phoneticPr fontId="10" type="noConversion"/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</si>
</sst>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1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3"/>
      <color indexed="63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scheme val="minor"/>
    </font>
    <font>
      <sz val="12"/>
      <color indexed="8"/>
      <name val="Calibri"/>
      <family val="2"/>
    </font>
    <font>
      <sz val="8"/>
      <name val="Calibri"/>
      <family val="2"/>
      <scheme val="minor"/>
    </font>
    <font>
      <sz val="8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164" fontId="0" fillId="0" borderId="0" xfId="0" applyNumberFormat="1" applyFill="1" applyAlignment="1">
      <alignment vertical="top"/>
    </xf>
    <xf numFmtId="0" fontId="0" fillId="0" borderId="0" xfId="0" applyFill="1"/>
    <xf numFmtId="15" fontId="0" fillId="0" borderId="0" xfId="0" applyNumberFormat="1" applyFill="1" applyAlignment="1">
      <alignment vertical="top"/>
    </xf>
    <xf numFmtId="15" fontId="2" fillId="0" borderId="0" xfId="0" applyNumberFormat="1" applyFont="1" applyFill="1" applyAlignment="1">
      <alignment vertical="top"/>
    </xf>
    <xf numFmtId="164" fontId="1" fillId="0" borderId="0" xfId="0" applyNumberFormat="1" applyFont="1" applyFill="1" applyAlignment="1">
      <alignment vertical="top"/>
    </xf>
    <xf numFmtId="165" fontId="0" fillId="0" borderId="0" xfId="0" applyNumberFormat="1" applyFill="1"/>
    <xf numFmtId="22" fontId="0" fillId="0" borderId="0" xfId="0" applyNumberFormat="1" applyFill="1"/>
    <xf numFmtId="0" fontId="0" fillId="0" borderId="1" xfId="0" applyFill="1" applyBorder="1"/>
    <xf numFmtId="0" fontId="7" fillId="0" borderId="0" xfId="0" applyFont="1" applyFill="1"/>
    <xf numFmtId="0" fontId="6" fillId="0" borderId="0" xfId="0" applyFont="1" applyFill="1"/>
    <xf numFmtId="0" fontId="1" fillId="0" borderId="0" xfId="0" applyFont="1" applyFill="1"/>
    <xf numFmtId="0" fontId="8" fillId="0" borderId="0" xfId="0" applyFont="1" applyFill="1" applyAlignment="1">
      <alignment vertical="top"/>
    </xf>
    <xf numFmtId="0" fontId="3" fillId="0" borderId="0" xfId="0" applyFont="1" applyFill="1"/>
    <xf numFmtId="0" fontId="2" fillId="0" borderId="0" xfId="0" applyFont="1" applyFill="1" applyAlignment="1">
      <alignment vertical="top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chartsheet" Target="chartsheets/sheet1.xml"/><Relationship Id="rId6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Track Line</a:t>
            </a:r>
          </a:p>
        </c:rich>
      </c:tx>
      <c:layout>
        <c:manualLayout>
          <c:xMode val="edge"/>
          <c:yMode val="edge"/>
          <c:x val="0.374355251048164"/>
          <c:y val="0.00496688741721854"/>
        </c:manualLayout>
      </c:layout>
    </c:title>
    <c:plotArea>
      <c:layout>
        <c:manualLayout>
          <c:layoutTarget val="inner"/>
          <c:xMode val="edge"/>
          <c:yMode val="edge"/>
          <c:x val="0.0402550655194075"/>
          <c:y val="0.0480132450331126"/>
          <c:w val="0.422955910957928"/>
          <c:h val="0.880220837461542"/>
        </c:manualLayout>
      </c:layout>
      <c:scatterChart>
        <c:scatterStyle val="lineMarker"/>
        <c:ser>
          <c:idx val="0"/>
          <c:order val="0"/>
          <c:dLbls>
            <c:delete val="1"/>
          </c:dLbls>
          <c:xVal>
            <c:numRef>
              <c:f>'Cruise Time with Survey'!$F$3:$F$91</c:f>
              <c:numCache>
                <c:formatCode>General</c:formatCode>
                <c:ptCount val="89"/>
                <c:pt idx="0">
                  <c:v>350.0</c:v>
                </c:pt>
                <c:pt idx="3">
                  <c:v>2574.0</c:v>
                </c:pt>
                <c:pt idx="6">
                  <c:v>720.0</c:v>
                </c:pt>
                <c:pt idx="9">
                  <c:v>914.0</c:v>
                </c:pt>
                <c:pt idx="12">
                  <c:v>147.0</c:v>
                </c:pt>
                <c:pt idx="15">
                  <c:v>286.0</c:v>
                </c:pt>
                <c:pt idx="18">
                  <c:v>675.0</c:v>
                </c:pt>
                <c:pt idx="21">
                  <c:v>214.0</c:v>
                </c:pt>
                <c:pt idx="24">
                  <c:v>748.0</c:v>
                </c:pt>
                <c:pt idx="27">
                  <c:v>1466.0</c:v>
                </c:pt>
                <c:pt idx="30">
                  <c:v>2938.0</c:v>
                </c:pt>
                <c:pt idx="33">
                  <c:v>1904.0</c:v>
                </c:pt>
                <c:pt idx="36">
                  <c:v>2360.0</c:v>
                </c:pt>
                <c:pt idx="39">
                  <c:v>1100.0</c:v>
                </c:pt>
                <c:pt idx="42">
                  <c:v>120.0</c:v>
                </c:pt>
                <c:pt idx="45">
                  <c:v>50.0</c:v>
                </c:pt>
                <c:pt idx="48">
                  <c:v>2270.0</c:v>
                </c:pt>
                <c:pt idx="51">
                  <c:v>30.0</c:v>
                </c:pt>
                <c:pt idx="54">
                  <c:v>1050.0</c:v>
                </c:pt>
                <c:pt idx="57">
                  <c:v>150.0</c:v>
                </c:pt>
                <c:pt idx="60">
                  <c:v>110.0</c:v>
                </c:pt>
                <c:pt idx="63">
                  <c:v>90.0</c:v>
                </c:pt>
                <c:pt idx="66">
                  <c:v>390.0</c:v>
                </c:pt>
                <c:pt idx="69">
                  <c:v>150.0</c:v>
                </c:pt>
                <c:pt idx="72">
                  <c:v>110.0</c:v>
                </c:pt>
                <c:pt idx="75">
                  <c:v>704.0</c:v>
                </c:pt>
                <c:pt idx="78">
                  <c:v>1270.0</c:v>
                </c:pt>
                <c:pt idx="81">
                  <c:v>1000.0</c:v>
                </c:pt>
                <c:pt idx="84">
                  <c:v>123.0</c:v>
                </c:pt>
                <c:pt idx="87">
                  <c:v>358.0</c:v>
                </c:pt>
              </c:numCache>
            </c:numRef>
          </c:xVal>
          <c:yVal>
            <c:numRef>
              <c:f>'Cruise Time with Survey'!$E$3:$E$91</c:f>
              <c:numCache>
                <c:formatCode>General</c:formatCode>
                <c:ptCount val="89"/>
                <c:pt idx="0">
                  <c:v>-124.57057</c:v>
                </c:pt>
                <c:pt idx="3">
                  <c:v>-125.4144933333333</c:v>
                </c:pt>
                <c:pt idx="6">
                  <c:v>-124.97117</c:v>
                </c:pt>
                <c:pt idx="9">
                  <c:v>-125.05892</c:v>
                </c:pt>
                <c:pt idx="12">
                  <c:v>-124.62167</c:v>
                </c:pt>
                <c:pt idx="15">
                  <c:v>-124.61475</c:v>
                </c:pt>
                <c:pt idx="18">
                  <c:v>-124.97282</c:v>
                </c:pt>
                <c:pt idx="21">
                  <c:v>-124.716</c:v>
                </c:pt>
                <c:pt idx="24">
                  <c:v>-124.8784</c:v>
                </c:pt>
                <c:pt idx="27">
                  <c:v>-124.939</c:v>
                </c:pt>
                <c:pt idx="30">
                  <c:v>-125.5521</c:v>
                </c:pt>
                <c:pt idx="33">
                  <c:v>-125.2989</c:v>
                </c:pt>
                <c:pt idx="36">
                  <c:v>-125.03059</c:v>
                </c:pt>
                <c:pt idx="39">
                  <c:v>-124.69306</c:v>
                </c:pt>
                <c:pt idx="42">
                  <c:v>-124.5775</c:v>
                </c:pt>
                <c:pt idx="45">
                  <c:v>-124.49125</c:v>
                </c:pt>
                <c:pt idx="48">
                  <c:v>-124.80519</c:v>
                </c:pt>
                <c:pt idx="51">
                  <c:v>-124.49355</c:v>
                </c:pt>
                <c:pt idx="54">
                  <c:v>-124.73963</c:v>
                </c:pt>
                <c:pt idx="57">
                  <c:v>-124.59705</c:v>
                </c:pt>
                <c:pt idx="60">
                  <c:v>-124.5016</c:v>
                </c:pt>
                <c:pt idx="63">
                  <c:v>-124.4671</c:v>
                </c:pt>
                <c:pt idx="66">
                  <c:v>-124.65225</c:v>
                </c:pt>
                <c:pt idx="69">
                  <c:v>-124.50965</c:v>
                </c:pt>
                <c:pt idx="72">
                  <c:v>-124.4602</c:v>
                </c:pt>
                <c:pt idx="75">
                  <c:v>-124.7272</c:v>
                </c:pt>
                <c:pt idx="78">
                  <c:v>-124.658</c:v>
                </c:pt>
                <c:pt idx="81">
                  <c:v>-124.80001</c:v>
                </c:pt>
                <c:pt idx="84">
                  <c:v>-124.3441</c:v>
                </c:pt>
                <c:pt idx="87">
                  <c:v>-124.5673</c:v>
                </c:pt>
              </c:numCache>
            </c:numRef>
          </c:yVal>
        </c:ser>
        <c:dLbls>
          <c:showSerName val="1"/>
        </c:dLbls>
        <c:axId val="665727928"/>
        <c:axId val="665741928"/>
      </c:scatterChart>
      <c:valAx>
        <c:axId val="6657279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Longitude</a:t>
                </a:r>
              </a:p>
            </c:rich>
          </c:tx>
        </c:title>
        <c:numFmt formatCode="General" sourceLinked="1"/>
        <c:tickLblPos val="nextTo"/>
        <c:crossAx val="665741928"/>
        <c:crosses val="autoZero"/>
        <c:crossBetween val="midCat"/>
      </c:valAx>
      <c:valAx>
        <c:axId val="665741928"/>
        <c:scaling>
          <c:orientation val="minMax"/>
          <c:min val="39.0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Latitude</a:t>
                </a:r>
              </a:p>
            </c:rich>
          </c:tx>
        </c:title>
        <c:numFmt formatCode="General" sourceLinked="1"/>
        <c:tickLblPos val="nextTo"/>
        <c:crossAx val="665727928"/>
        <c:crosses val="autoZero"/>
        <c:crossBetween val="midCat"/>
      </c:valAx>
    </c:plotArea>
    <c:plotVisOnly val="1"/>
    <c:dispBlanksAs val="span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208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6623" cy="583045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31"/>
  <sheetViews>
    <sheetView workbookViewId="0">
      <selection activeCell="C36" sqref="C36"/>
    </sheetView>
  </sheetViews>
  <sheetFormatPr baseColWidth="10" defaultRowHeight="15"/>
  <cols>
    <col min="1" max="1" width="16" style="2" customWidth="1"/>
    <col min="2" max="2" width="12" style="3" customWidth="1"/>
    <col min="3" max="3" width="10.83203125" style="3"/>
    <col min="4" max="5" width="10.83203125" style="2"/>
    <col min="6" max="6" width="23.83203125" style="2" customWidth="1"/>
    <col min="7" max="7" width="15.83203125" style="2" customWidth="1"/>
    <col min="8" max="8" width="13.33203125" style="2" customWidth="1"/>
    <col min="9" max="16384" width="10.83203125" style="2"/>
  </cols>
  <sheetData>
    <row r="1" spans="1:9" s="1" customFormat="1">
      <c r="A1" s="1" t="s">
        <v>0</v>
      </c>
      <c r="B1" s="7" t="s">
        <v>1</v>
      </c>
      <c r="C1" s="7" t="s">
        <v>2</v>
      </c>
      <c r="D1" s="1" t="s">
        <v>3</v>
      </c>
      <c r="E1" s="1" t="s">
        <v>11</v>
      </c>
      <c r="F1" s="1" t="s">
        <v>4</v>
      </c>
      <c r="G1" s="1" t="s">
        <v>38</v>
      </c>
      <c r="H1" s="1" t="s">
        <v>5</v>
      </c>
    </row>
    <row r="2" spans="1:9" ht="17">
      <c r="A2" s="2" t="s">
        <v>42</v>
      </c>
      <c r="B2" s="3">
        <v>45.106619999999999</v>
      </c>
      <c r="C2" s="3">
        <v>-124.57057</v>
      </c>
      <c r="D2" s="2">
        <v>350</v>
      </c>
      <c r="E2" s="2" t="s">
        <v>37</v>
      </c>
      <c r="G2" s="2" t="s">
        <v>46</v>
      </c>
      <c r="H2" s="2">
        <v>1</v>
      </c>
      <c r="I2" s="15"/>
    </row>
    <row r="3" spans="1:9" ht="17">
      <c r="A3" s="2" t="s">
        <v>19</v>
      </c>
      <c r="B3" s="3">
        <v>45.305653333333332</v>
      </c>
      <c r="C3" s="3">
        <v>-125.41449333333334</v>
      </c>
      <c r="D3" s="2">
        <v>2574</v>
      </c>
      <c r="E3" s="2" t="s">
        <v>36</v>
      </c>
      <c r="F3" s="6">
        <v>41134</v>
      </c>
      <c r="G3" s="16" t="s">
        <v>39</v>
      </c>
      <c r="H3" s="2">
        <v>2</v>
      </c>
      <c r="I3" s="15"/>
    </row>
    <row r="4" spans="1:9">
      <c r="A4" s="2" t="s">
        <v>45</v>
      </c>
      <c r="B4" s="3">
        <v>44.88711</v>
      </c>
      <c r="C4" s="3">
        <v>-124.97117</v>
      </c>
      <c r="D4" s="2">
        <v>720</v>
      </c>
      <c r="E4" s="2" t="s">
        <v>37</v>
      </c>
      <c r="G4" s="2" t="s">
        <v>46</v>
      </c>
      <c r="H4" s="2">
        <v>3</v>
      </c>
    </row>
    <row r="5" spans="1:9">
      <c r="A5" s="2" t="s">
        <v>43</v>
      </c>
      <c r="B5" s="3">
        <v>44.249670000000002</v>
      </c>
      <c r="C5" s="3">
        <v>-125.05892</v>
      </c>
      <c r="D5" s="2">
        <v>914</v>
      </c>
      <c r="E5" s="2" t="s">
        <v>37</v>
      </c>
      <c r="G5" s="2" t="s">
        <v>46</v>
      </c>
      <c r="H5" s="2">
        <v>4</v>
      </c>
    </row>
    <row r="6" spans="1:9">
      <c r="A6" s="2" t="s">
        <v>41</v>
      </c>
      <c r="B6" s="3">
        <v>44.471269999999997</v>
      </c>
      <c r="C6" s="3">
        <v>-124.62166999999999</v>
      </c>
      <c r="D6" s="2">
        <v>147</v>
      </c>
      <c r="E6" s="2" t="s">
        <v>37</v>
      </c>
      <c r="G6" s="2" t="s">
        <v>46</v>
      </c>
      <c r="H6" s="2">
        <v>5</v>
      </c>
    </row>
    <row r="7" spans="1:9">
      <c r="A7" s="2" t="s">
        <v>40</v>
      </c>
      <c r="B7" s="3">
        <v>43.789960000000001</v>
      </c>
      <c r="C7" s="3">
        <v>-124.61475</v>
      </c>
      <c r="D7" s="2">
        <v>286</v>
      </c>
      <c r="E7" s="2" t="s">
        <v>37</v>
      </c>
      <c r="F7" s="5">
        <v>41134</v>
      </c>
      <c r="G7" s="2" t="s">
        <v>46</v>
      </c>
      <c r="H7" s="2">
        <v>6</v>
      </c>
    </row>
    <row r="8" spans="1:9">
      <c r="A8" s="2" t="s">
        <v>44</v>
      </c>
      <c r="B8" s="3">
        <v>43.624769999999998</v>
      </c>
      <c r="C8" s="3">
        <v>-124.97282</v>
      </c>
      <c r="D8" s="2">
        <v>675</v>
      </c>
      <c r="E8" s="2" t="s">
        <v>37</v>
      </c>
      <c r="G8" s="2" t="s">
        <v>46</v>
      </c>
      <c r="H8" s="2">
        <v>7</v>
      </c>
    </row>
    <row r="9" spans="1:9">
      <c r="A9" s="2" t="s">
        <v>18</v>
      </c>
      <c r="B9" s="3">
        <v>42.5486</v>
      </c>
      <c r="C9" s="3">
        <v>-124.71599999999999</v>
      </c>
      <c r="D9" s="2">
        <v>214</v>
      </c>
      <c r="E9" s="14" t="s">
        <v>37</v>
      </c>
      <c r="F9" s="5">
        <v>41134</v>
      </c>
      <c r="G9" s="16" t="s">
        <v>39</v>
      </c>
      <c r="H9" s="2">
        <v>8</v>
      </c>
    </row>
    <row r="10" spans="1:9">
      <c r="A10" s="2" t="s">
        <v>35</v>
      </c>
      <c r="B10" s="3">
        <v>41.671700000000001</v>
      </c>
      <c r="C10" s="3">
        <v>-124.8784</v>
      </c>
      <c r="D10" s="14">
        <v>748</v>
      </c>
      <c r="E10" s="2" t="s">
        <v>37</v>
      </c>
      <c r="F10" s="6">
        <v>41134</v>
      </c>
      <c r="G10" s="16" t="s">
        <v>39</v>
      </c>
      <c r="H10" s="2">
        <v>9</v>
      </c>
    </row>
    <row r="11" spans="1:9">
      <c r="A11" s="2" t="s">
        <v>16</v>
      </c>
      <c r="B11" s="3">
        <v>41.296100000000003</v>
      </c>
      <c r="C11" s="3">
        <v>-124.93899999999999</v>
      </c>
      <c r="D11" s="2">
        <v>1466</v>
      </c>
      <c r="E11" s="14" t="s">
        <v>36</v>
      </c>
      <c r="F11" s="5">
        <v>41134</v>
      </c>
      <c r="G11" s="16" t="s">
        <v>39</v>
      </c>
      <c r="H11" s="2">
        <v>10</v>
      </c>
    </row>
    <row r="12" spans="1:9">
      <c r="A12" s="2" t="s">
        <v>14</v>
      </c>
      <c r="B12" s="3">
        <v>40.6783</v>
      </c>
      <c r="C12" s="3">
        <v>-125.5521</v>
      </c>
      <c r="D12" s="2">
        <v>2938</v>
      </c>
      <c r="E12" s="2" t="s">
        <v>36</v>
      </c>
      <c r="F12" s="5">
        <v>41134</v>
      </c>
      <c r="G12" s="16" t="s">
        <v>39</v>
      </c>
      <c r="H12" s="2">
        <v>11</v>
      </c>
    </row>
    <row r="13" spans="1:9">
      <c r="A13" s="2" t="s">
        <v>12</v>
      </c>
      <c r="B13" s="3">
        <v>40.0486</v>
      </c>
      <c r="C13" s="3">
        <v>-125.2989</v>
      </c>
      <c r="D13" s="2">
        <v>1904</v>
      </c>
      <c r="E13" s="2" t="s">
        <v>36</v>
      </c>
      <c r="F13" s="6">
        <v>41134</v>
      </c>
      <c r="G13" s="16" t="s">
        <v>39</v>
      </c>
      <c r="H13" s="2">
        <v>12</v>
      </c>
    </row>
    <row r="14" spans="1:9">
      <c r="A14" s="4" t="s">
        <v>34</v>
      </c>
      <c r="B14" s="4">
        <v>40.388620000000003</v>
      </c>
      <c r="C14" s="4">
        <v>-125.03059</v>
      </c>
      <c r="D14" s="4">
        <v>2360</v>
      </c>
      <c r="E14" s="14" t="s">
        <v>36</v>
      </c>
      <c r="F14" s="6">
        <v>41134</v>
      </c>
      <c r="G14" s="16" t="s">
        <v>39</v>
      </c>
      <c r="H14" s="2">
        <v>13</v>
      </c>
    </row>
    <row r="15" spans="1:9">
      <c r="A15" s="4" t="s">
        <v>25</v>
      </c>
      <c r="B15" s="4">
        <v>40.432510000000001</v>
      </c>
      <c r="C15" s="4">
        <v>-124.69306</v>
      </c>
      <c r="D15" s="4">
        <v>1100</v>
      </c>
      <c r="E15" s="2" t="s">
        <v>36</v>
      </c>
      <c r="F15" s="5">
        <v>41134</v>
      </c>
      <c r="G15" s="16" t="s">
        <v>39</v>
      </c>
      <c r="H15" s="2">
        <v>14</v>
      </c>
    </row>
    <row r="16" spans="1:9">
      <c r="A16" s="4" t="s">
        <v>26</v>
      </c>
      <c r="B16" s="4">
        <v>40.429000000000002</v>
      </c>
      <c r="C16" s="4">
        <v>-124.5775</v>
      </c>
      <c r="D16" s="4">
        <v>120</v>
      </c>
      <c r="E16" s="14" t="s">
        <v>37</v>
      </c>
      <c r="F16" s="6">
        <v>41134</v>
      </c>
      <c r="G16" s="16" t="s">
        <v>39</v>
      </c>
      <c r="H16" s="2">
        <v>15</v>
      </c>
    </row>
    <row r="17" spans="1:8">
      <c r="A17" s="4" t="s">
        <v>27</v>
      </c>
      <c r="B17" s="4">
        <v>40.427250000000001</v>
      </c>
      <c r="C17" s="4">
        <v>-124.49124999999999</v>
      </c>
      <c r="D17" s="4">
        <v>50</v>
      </c>
      <c r="E17" s="14" t="s">
        <v>37</v>
      </c>
      <c r="F17" s="6">
        <v>41134</v>
      </c>
      <c r="G17" s="16" t="s">
        <v>39</v>
      </c>
      <c r="H17" s="2">
        <v>16</v>
      </c>
    </row>
    <row r="18" spans="1:8">
      <c r="A18" s="4" t="s">
        <v>28</v>
      </c>
      <c r="B18" s="4">
        <v>40.49391</v>
      </c>
      <c r="C18" s="4">
        <v>-124.80519</v>
      </c>
      <c r="D18" s="4">
        <v>2270</v>
      </c>
      <c r="E18" s="14" t="s">
        <v>36</v>
      </c>
      <c r="F18" s="6">
        <v>41134</v>
      </c>
      <c r="G18" s="16" t="s">
        <v>39</v>
      </c>
      <c r="H18" s="2">
        <v>17</v>
      </c>
    </row>
    <row r="19" spans="1:8">
      <c r="A19" s="4" t="s">
        <v>29</v>
      </c>
      <c r="B19" s="4">
        <v>40.48865</v>
      </c>
      <c r="C19" s="4">
        <v>-124.49355</v>
      </c>
      <c r="D19" s="4">
        <v>30</v>
      </c>
      <c r="E19" s="14" t="s">
        <v>37</v>
      </c>
      <c r="F19" s="6">
        <v>41134</v>
      </c>
      <c r="G19" s="16" t="s">
        <v>39</v>
      </c>
      <c r="H19" s="2">
        <v>18</v>
      </c>
    </row>
    <row r="20" spans="1:8">
      <c r="A20" s="4" t="s">
        <v>30</v>
      </c>
      <c r="B20" s="4">
        <v>40.536859999999997</v>
      </c>
      <c r="C20" s="4">
        <v>-124.73963000000001</v>
      </c>
      <c r="D20" s="4">
        <v>1050</v>
      </c>
      <c r="E20" s="14" t="s">
        <v>36</v>
      </c>
      <c r="F20" s="6">
        <v>41134</v>
      </c>
      <c r="G20" s="16" t="s">
        <v>39</v>
      </c>
      <c r="H20" s="2">
        <v>19</v>
      </c>
    </row>
    <row r="21" spans="1:8">
      <c r="A21" s="4" t="s">
        <v>31</v>
      </c>
      <c r="B21" s="4">
        <v>40.559640000000002</v>
      </c>
      <c r="C21" s="4">
        <v>-124.59705</v>
      </c>
      <c r="D21" s="4">
        <v>150</v>
      </c>
      <c r="E21" s="14" t="s">
        <v>37</v>
      </c>
      <c r="F21" s="6">
        <v>41134</v>
      </c>
      <c r="G21" s="16" t="s">
        <v>39</v>
      </c>
      <c r="H21" s="2">
        <v>20</v>
      </c>
    </row>
    <row r="22" spans="1:8">
      <c r="A22" s="4" t="s">
        <v>32</v>
      </c>
      <c r="B22" s="4">
        <v>40.568390000000001</v>
      </c>
      <c r="C22" s="4">
        <v>-124.5016</v>
      </c>
      <c r="D22" s="4">
        <v>110</v>
      </c>
      <c r="E22" s="14" t="s">
        <v>37</v>
      </c>
      <c r="F22" s="6">
        <v>41134</v>
      </c>
      <c r="G22" s="16" t="s">
        <v>39</v>
      </c>
      <c r="H22" s="2">
        <v>21</v>
      </c>
    </row>
    <row r="23" spans="1:8">
      <c r="A23" s="4" t="s">
        <v>33</v>
      </c>
      <c r="B23" s="4">
        <v>40.627920000000003</v>
      </c>
      <c r="C23" s="4">
        <v>-124.4671</v>
      </c>
      <c r="D23" s="4">
        <v>90</v>
      </c>
      <c r="E23" s="14" t="s">
        <v>37</v>
      </c>
      <c r="F23" s="6">
        <v>41134</v>
      </c>
      <c r="G23" s="16" t="s">
        <v>39</v>
      </c>
      <c r="H23" s="2">
        <v>22</v>
      </c>
    </row>
    <row r="24" spans="1:8">
      <c r="A24" s="4" t="s">
        <v>21</v>
      </c>
      <c r="B24" s="4">
        <v>40.273490000000002</v>
      </c>
      <c r="C24" s="4">
        <v>-124.65225</v>
      </c>
      <c r="D24" s="4">
        <v>390</v>
      </c>
      <c r="E24" s="2" t="s">
        <v>37</v>
      </c>
      <c r="F24" s="6">
        <v>41134</v>
      </c>
      <c r="G24" s="16" t="s">
        <v>39</v>
      </c>
      <c r="H24" s="2">
        <v>23</v>
      </c>
    </row>
    <row r="25" spans="1:8">
      <c r="A25" s="4" t="s">
        <v>22</v>
      </c>
      <c r="B25" s="4">
        <v>40.244459999999997</v>
      </c>
      <c r="C25" s="4">
        <v>-124.50964999999999</v>
      </c>
      <c r="D25" s="4">
        <v>150</v>
      </c>
      <c r="E25" s="2" t="s">
        <v>37</v>
      </c>
      <c r="F25" s="5">
        <v>41134</v>
      </c>
      <c r="G25" s="16" t="s">
        <v>39</v>
      </c>
      <c r="H25" s="2">
        <v>24</v>
      </c>
    </row>
    <row r="26" spans="1:8">
      <c r="A26" s="4" t="s">
        <v>24</v>
      </c>
      <c r="B26" s="4">
        <v>40.336790000000001</v>
      </c>
      <c r="C26" s="4">
        <v>-124.4602</v>
      </c>
      <c r="D26" s="4">
        <v>110</v>
      </c>
      <c r="E26" s="2" t="s">
        <v>37</v>
      </c>
      <c r="F26" s="5">
        <v>41134</v>
      </c>
      <c r="G26" s="16" t="s">
        <v>39</v>
      </c>
      <c r="H26" s="2">
        <v>25</v>
      </c>
    </row>
    <row r="27" spans="1:8">
      <c r="A27" s="2" t="s">
        <v>13</v>
      </c>
      <c r="B27" s="3">
        <v>40.664999999999999</v>
      </c>
      <c r="C27" s="3">
        <v>-124.7272</v>
      </c>
      <c r="D27" s="2">
        <v>704</v>
      </c>
      <c r="E27" s="2" t="s">
        <v>37</v>
      </c>
      <c r="F27" s="5">
        <v>41134</v>
      </c>
      <c r="G27" s="16" t="s">
        <v>39</v>
      </c>
      <c r="H27" s="2">
        <v>26</v>
      </c>
    </row>
    <row r="28" spans="1:8">
      <c r="A28" s="4" t="s">
        <v>23</v>
      </c>
      <c r="B28" s="4">
        <v>40.336790000000001</v>
      </c>
      <c r="C28" s="4">
        <v>-124.658</v>
      </c>
      <c r="D28" s="4">
        <v>1270</v>
      </c>
      <c r="E28" s="2" t="s">
        <v>36</v>
      </c>
      <c r="F28" s="5">
        <v>41134</v>
      </c>
      <c r="G28" s="16" t="s">
        <v>39</v>
      </c>
      <c r="H28" s="2">
        <v>27</v>
      </c>
    </row>
    <row r="29" spans="1:8">
      <c r="A29" s="4" t="s">
        <v>20</v>
      </c>
      <c r="B29" s="4">
        <v>40.320529999999998</v>
      </c>
      <c r="C29" s="4">
        <v>-124.80001</v>
      </c>
      <c r="D29" s="4">
        <v>1000</v>
      </c>
      <c r="E29" s="14" t="s">
        <v>36</v>
      </c>
      <c r="F29" s="6">
        <v>41134</v>
      </c>
      <c r="G29" s="16" t="s">
        <v>39</v>
      </c>
      <c r="H29" s="2">
        <v>28</v>
      </c>
    </row>
    <row r="30" spans="1:8">
      <c r="A30" s="2" t="s">
        <v>15</v>
      </c>
      <c r="B30" s="3">
        <v>41.283900000000003</v>
      </c>
      <c r="C30" s="3">
        <v>-124.3441</v>
      </c>
      <c r="D30" s="2">
        <v>123</v>
      </c>
      <c r="E30" s="2" t="s">
        <v>37</v>
      </c>
      <c r="F30" s="5">
        <v>41134</v>
      </c>
      <c r="G30" s="16" t="s">
        <v>39</v>
      </c>
      <c r="H30" s="2">
        <v>29</v>
      </c>
    </row>
    <row r="31" spans="1:8">
      <c r="A31" s="2" t="s">
        <v>17</v>
      </c>
      <c r="B31" s="3">
        <v>41.916899999999998</v>
      </c>
      <c r="C31" s="3">
        <v>-124.5673</v>
      </c>
      <c r="D31" s="2">
        <v>358</v>
      </c>
      <c r="E31" s="14" t="s">
        <v>37</v>
      </c>
      <c r="F31" s="5">
        <v>41134</v>
      </c>
      <c r="G31" s="16" t="s">
        <v>39</v>
      </c>
      <c r="H31" s="2">
        <v>30</v>
      </c>
    </row>
  </sheetData>
  <sortState ref="A2:I31">
    <sortCondition ref="H2:H31"/>
  </sortState>
  <phoneticPr fontId="9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R125"/>
  <sheetViews>
    <sheetView tabSelected="1" workbookViewId="0">
      <pane ySplit="2" topLeftCell="A3" activePane="bottomLeft" state="frozen"/>
      <selection pane="bottomLeft" activeCell="D6" sqref="D6"/>
    </sheetView>
  </sheetViews>
  <sheetFormatPr baseColWidth="10" defaultRowHeight="15"/>
  <cols>
    <col min="1" max="4" width="10.83203125" style="4"/>
    <col min="5" max="5" width="12.83203125" style="4" bestFit="1" customWidth="1"/>
    <col min="6" max="15" width="10.83203125" style="4"/>
    <col min="16" max="16" width="13.83203125" style="4" customWidth="1"/>
    <col min="17" max="17" width="12.83203125" style="4" customWidth="1"/>
    <col min="18" max="16384" width="10.83203125" style="4"/>
  </cols>
  <sheetData>
    <row r="1" spans="1:7">
      <c r="B1" s="4" t="s">
        <v>6</v>
      </c>
      <c r="C1" s="4" t="s">
        <v>48</v>
      </c>
      <c r="D1" s="4" t="s">
        <v>7</v>
      </c>
      <c r="E1" s="4" t="s">
        <v>8</v>
      </c>
      <c r="F1" s="4" t="s">
        <v>9</v>
      </c>
    </row>
    <row r="2" spans="1:7">
      <c r="C2" s="4" t="s">
        <v>47</v>
      </c>
      <c r="F2" s="4" t="s">
        <v>10</v>
      </c>
    </row>
    <row r="3" spans="1:7">
      <c r="A3" s="4">
        <v>1</v>
      </c>
      <c r="B3" s="4" t="str">
        <f ca="1">INDIRECT(ADDRESS(MATCH($A3,'Deployment Sites'!$H$2:$H$31,0)+1,1,1,TRUE,"Deployment Sites"))</f>
        <v>J33B</v>
      </c>
      <c r="C3" s="4" t="str">
        <f ca="1">INDIRECT(ADDRESS(MATCH(A3,'Deployment Sites'!$H$2:$H$31,0)+1,5,1,TRUE,"Deployment Sites"))</f>
        <v>TRM</v>
      </c>
      <c r="D3" s="4">
        <f ca="1">INDIRECT(ADDRESS(MATCH($A3,'Deployment Sites'!$H$2:$H$31,0)+1,2,1,TRUE,"Deployment Sites"))</f>
        <v>45.106619999999999</v>
      </c>
      <c r="E3" s="4">
        <f ca="1">INDIRECT(ADDRESS(MATCH($A3,'Deployment Sites'!$H$2:$H$31,0)+1,3,1,TRUE,"Deployment Sites"))</f>
        <v>-124.57057</v>
      </c>
      <c r="F3" s="4">
        <f ca="1">INDIRECT(ADDRESS(MATCH($A3,'Deployment Sites'!$H$2:$H$31,0)+1,4,1,TRUE,"Deployment Sites"))</f>
        <v>350</v>
      </c>
      <c r="G3" s="9"/>
    </row>
    <row r="4" spans="1:7">
      <c r="G4" s="9"/>
    </row>
    <row r="5" spans="1:7">
      <c r="G5" s="9"/>
    </row>
    <row r="6" spans="1:7">
      <c r="A6" s="4">
        <v>2</v>
      </c>
      <c r="B6" s="4" t="str">
        <f ca="1">INDIRECT(ADDRESS(MATCH($A6,'Deployment Sites'!$H$2:$H$31,0)+1,1,1,TRUE,"Deployment Sites"))</f>
        <v>J34</v>
      </c>
      <c r="C6" s="4" t="str">
        <f ca="1">INDIRECT(ADDRESS(MATCH(A6,'Deployment Sites'!$H$2:$H$31,0)+1,5,1,TRUE,"Deployment Sites"))</f>
        <v>APG</v>
      </c>
      <c r="D6" s="4">
        <f ca="1">INDIRECT(ADDRESS(MATCH($A6,'Deployment Sites'!$H$2:$H$31,0)+1,2,1,TRUE,"Deployment Sites"))</f>
        <v>45.305653333333332</v>
      </c>
      <c r="E6" s="4">
        <f ca="1">INDIRECT(ADDRESS(MATCH($A6,'Deployment Sites'!$H$2:$H$31,0)+1,3,1,TRUE,"Deployment Sites"))</f>
        <v>-125.41449333333334</v>
      </c>
      <c r="F6" s="4">
        <f ca="1">INDIRECT(ADDRESS(MATCH($A6,'Deployment Sites'!$H$2:$H$31,0)+1,4,1,TRUE,"Deployment Sites"))</f>
        <v>2574</v>
      </c>
      <c r="G6" s="9"/>
    </row>
    <row r="7" spans="1:7">
      <c r="G7" s="9"/>
    </row>
    <row r="8" spans="1:7">
      <c r="G8" s="9"/>
    </row>
    <row r="9" spans="1:7">
      <c r="A9" s="4">
        <v>3</v>
      </c>
      <c r="B9" s="4" t="str">
        <f ca="1">INDIRECT(ADDRESS(MATCH($A9,'Deployment Sites'!$H$2:$H$31,0)+1,1,1,TRUE,"Deployment Sites"))</f>
        <v>M18B</v>
      </c>
      <c r="C9" s="4" t="str">
        <f ca="1">INDIRECT(ADDRESS(MATCH(A9,'Deployment Sites'!$H$2:$H$31,0)+1,5,1,TRUE,"Deployment Sites"))</f>
        <v>TRM</v>
      </c>
      <c r="D9" s="4">
        <f ca="1">INDIRECT(ADDRESS(MATCH($A9,'Deployment Sites'!$H$2:$H$31,0)+1,2,1,TRUE,"Deployment Sites"))</f>
        <v>44.88711</v>
      </c>
      <c r="E9" s="4">
        <f ca="1">INDIRECT(ADDRESS(MATCH($A9,'Deployment Sites'!$H$2:$H$31,0)+1,3,1,TRUE,"Deployment Sites"))</f>
        <v>-124.97117</v>
      </c>
      <c r="F9" s="4">
        <f ca="1">INDIRECT(ADDRESS(MATCH($A9,'Deployment Sites'!$H$2:$H$31,0)+1,4,1,TRUE,"Deployment Sites"))</f>
        <v>720</v>
      </c>
      <c r="G9" s="9"/>
    </row>
    <row r="10" spans="1:7">
      <c r="G10" s="9"/>
    </row>
    <row r="11" spans="1:7">
      <c r="G11" s="9"/>
    </row>
    <row r="12" spans="1:7">
      <c r="A12" s="4">
        <v>4</v>
      </c>
      <c r="B12" s="4" t="str">
        <f ca="1">INDIRECT(ADDRESS(MATCH($A12,'Deployment Sites'!$H$2:$H$31,0)+1,1,1,TRUE,"Deployment Sites"))</f>
        <v>M09B</v>
      </c>
      <c r="C12" s="4" t="str">
        <f ca="1">INDIRECT(ADDRESS(MATCH(A12,'Deployment Sites'!$H$2:$H$31,0)+1,5,1,TRUE,"Deployment Sites"))</f>
        <v>TRM</v>
      </c>
      <c r="D12" s="4">
        <f ca="1">INDIRECT(ADDRESS(MATCH($A12,'Deployment Sites'!$H$2:$H$31,0)+1,2,1,TRUE,"Deployment Sites"))</f>
        <v>44.249670000000002</v>
      </c>
      <c r="E12" s="4">
        <f ca="1">INDIRECT(ADDRESS(MATCH($A12,'Deployment Sites'!$H$2:$H$31,0)+1,3,1,TRUE,"Deployment Sites"))</f>
        <v>-125.05892</v>
      </c>
      <c r="F12" s="4">
        <f ca="1">INDIRECT(ADDRESS(MATCH($A12,'Deployment Sites'!$H$2:$H$31,0)+1,4,1,TRUE,"Deployment Sites"))</f>
        <v>914</v>
      </c>
      <c r="G12" s="9"/>
    </row>
    <row r="13" spans="1:7">
      <c r="G13" s="9"/>
    </row>
    <row r="14" spans="1:7">
      <c r="G14" s="9"/>
    </row>
    <row r="15" spans="1:7">
      <c r="A15" s="4">
        <v>5</v>
      </c>
      <c r="B15" s="4" t="str">
        <f ca="1">INDIRECT(ADDRESS(MATCH($A15,'Deployment Sites'!$H$2:$H$31,0)+1,1,1,TRUE,"Deployment Sites"))</f>
        <v>J25B</v>
      </c>
      <c r="C15" s="4" t="str">
        <f ca="1">INDIRECT(ADDRESS(MATCH(A15,'Deployment Sites'!$H$2:$H$31,0)+1,5,1,TRUE,"Deployment Sites"))</f>
        <v>TRM</v>
      </c>
      <c r="D15" s="4">
        <f ca="1">INDIRECT(ADDRESS(MATCH($A15,'Deployment Sites'!$H$2:$H$31,0)+1,2,1,TRUE,"Deployment Sites"))</f>
        <v>44.471269999999997</v>
      </c>
      <c r="E15" s="4">
        <f ca="1">INDIRECT(ADDRESS(MATCH($A15,'Deployment Sites'!$H$2:$H$31,0)+1,3,1,TRUE,"Deployment Sites"))</f>
        <v>-124.62166999999999</v>
      </c>
      <c r="F15" s="4">
        <f ca="1">INDIRECT(ADDRESS(MATCH($A15,'Deployment Sites'!$H$2:$H$31,0)+1,4,1,TRUE,"Deployment Sites"))</f>
        <v>147</v>
      </c>
      <c r="G15" s="9"/>
    </row>
    <row r="16" spans="1:7">
      <c r="G16" s="9"/>
    </row>
    <row r="17" spans="1:7">
      <c r="G17" s="9"/>
    </row>
    <row r="18" spans="1:7">
      <c r="A18" s="4">
        <v>6</v>
      </c>
      <c r="B18" s="4" t="str">
        <f ca="1">INDIRECT(ADDRESS(MATCH($A18,'Deployment Sites'!$H$2:$H$31,0)+1,1,1,TRUE,"Deployment Sites"))</f>
        <v>J17B</v>
      </c>
      <c r="C18" s="4" t="str">
        <f ca="1">INDIRECT(ADDRESS(MATCH(A18,'Deployment Sites'!$H$2:$H$31,0)+1,5,1,TRUE,"Deployment Sites"))</f>
        <v>TRM</v>
      </c>
      <c r="D18" s="4">
        <f ca="1">INDIRECT(ADDRESS(MATCH($A18,'Deployment Sites'!$H$2:$H$31,0)+1,2,1,TRUE,"Deployment Sites"))</f>
        <v>43.789960000000001</v>
      </c>
      <c r="E18" s="4">
        <f ca="1">INDIRECT(ADDRESS(MATCH($A18,'Deployment Sites'!$H$2:$H$31,0)+1,3,1,TRUE,"Deployment Sites"))</f>
        <v>-124.61475</v>
      </c>
      <c r="F18" s="4">
        <f ca="1">INDIRECT(ADDRESS(MATCH($A18,'Deployment Sites'!$H$2:$H$31,0)+1,4,1,TRUE,"Deployment Sites"))</f>
        <v>286</v>
      </c>
      <c r="G18" s="9"/>
    </row>
    <row r="19" spans="1:7">
      <c r="G19" s="9"/>
    </row>
    <row r="20" spans="1:7">
      <c r="G20" s="9"/>
    </row>
    <row r="21" spans="1:7">
      <c r="A21" s="4">
        <v>7</v>
      </c>
      <c r="B21" s="4" t="str">
        <f ca="1">INDIRECT(ADDRESS(MATCH($A21,'Deployment Sites'!$H$2:$H$31,0)+1,1,1,TRUE,"Deployment Sites"))</f>
        <v>M10B</v>
      </c>
      <c r="C21" s="4" t="str">
        <f ca="1">INDIRECT(ADDRESS(MATCH(A21,'Deployment Sites'!$H$2:$H$31,0)+1,5,1,TRUE,"Deployment Sites"))</f>
        <v>TRM</v>
      </c>
      <c r="D21" s="4">
        <f ca="1">INDIRECT(ADDRESS(MATCH($A21,'Deployment Sites'!$H$2:$H$31,0)+1,2,1,TRUE,"Deployment Sites"))</f>
        <v>43.624769999999998</v>
      </c>
      <c r="E21" s="4">
        <f ca="1">INDIRECT(ADDRESS(MATCH($A21,'Deployment Sites'!$H$2:$H$31,0)+1,3,1,TRUE,"Deployment Sites"))</f>
        <v>-124.97282</v>
      </c>
      <c r="F21" s="4">
        <f ca="1">INDIRECT(ADDRESS(MATCH($A21,'Deployment Sites'!$H$2:$H$31,0)+1,4,1,TRUE,"Deployment Sites"))</f>
        <v>675</v>
      </c>
      <c r="G21" s="9"/>
    </row>
    <row r="22" spans="1:7">
      <c r="G22" s="9"/>
    </row>
    <row r="23" spans="1:7">
      <c r="G23" s="9"/>
    </row>
    <row r="24" spans="1:7">
      <c r="A24" s="4">
        <v>8</v>
      </c>
      <c r="B24" s="4" t="str">
        <f ca="1">INDIRECT(ADDRESS(MATCH($A24,'Deployment Sites'!$H$2:$H$31,0)+1,1,1,TRUE,"Deployment Sites"))</f>
        <v>G33</v>
      </c>
      <c r="C24" s="4" t="str">
        <f ca="1">INDIRECT(ADDRESS(MATCH(A24,'Deployment Sites'!$H$2:$H$31,0)+1,5,1,TRUE,"Deployment Sites"))</f>
        <v>TRM</v>
      </c>
      <c r="D24" s="4">
        <f ca="1">INDIRECT(ADDRESS(MATCH($A24,'Deployment Sites'!$H$2:$H$31,0)+1,2,1,TRUE,"Deployment Sites"))</f>
        <v>42.5486</v>
      </c>
      <c r="E24" s="4">
        <f ca="1">INDIRECT(ADDRESS(MATCH($A24,'Deployment Sites'!$H$2:$H$31,0)+1,3,1,TRUE,"Deployment Sites"))</f>
        <v>-124.71599999999999</v>
      </c>
      <c r="F24" s="4">
        <f ca="1">INDIRECT(ADDRESS(MATCH($A24,'Deployment Sites'!$H$2:$H$31,0)+1,4,1,TRUE,"Deployment Sites"))</f>
        <v>214</v>
      </c>
      <c r="G24" s="9"/>
    </row>
    <row r="25" spans="1:7">
      <c r="G25" s="9"/>
    </row>
    <row r="26" spans="1:7">
      <c r="G26" s="9"/>
    </row>
    <row r="27" spans="1:7">
      <c r="A27" s="4">
        <v>9</v>
      </c>
      <c r="B27" s="4" t="str">
        <f ca="1">INDIRECT(ADDRESS(MATCH($A27,'Deployment Sites'!$H$2:$H$31,0)+1,1,1,TRUE,"Deployment Sites"))</f>
        <v>M13</v>
      </c>
      <c r="C27" s="4" t="str">
        <f ca="1">INDIRECT(ADDRESS(MATCH(A27,'Deployment Sites'!$H$2:$H$31,0)+1,5,1,TRUE,"Deployment Sites"))</f>
        <v>TRM</v>
      </c>
      <c r="D27" s="4">
        <f ca="1">INDIRECT(ADDRESS(MATCH($A27,'Deployment Sites'!$H$2:$H$31,0)+1,2,1,TRUE,"Deployment Sites"))</f>
        <v>41.671700000000001</v>
      </c>
      <c r="E27" s="4">
        <f ca="1">INDIRECT(ADDRESS(MATCH($A27,'Deployment Sites'!$H$2:$H$31,0)+1,3,1,TRUE,"Deployment Sites"))</f>
        <v>-124.8784</v>
      </c>
      <c r="F27" s="4">
        <f ca="1">INDIRECT(ADDRESS(MATCH($A27,'Deployment Sites'!$H$2:$H$31,0)+1,4,1,TRUE,"Deployment Sites"))</f>
        <v>748</v>
      </c>
      <c r="G27" s="9"/>
    </row>
    <row r="28" spans="1:7">
      <c r="G28" s="9"/>
    </row>
    <row r="29" spans="1:7">
      <c r="G29" s="9"/>
    </row>
    <row r="30" spans="1:7">
      <c r="A30" s="4">
        <v>10</v>
      </c>
      <c r="B30" s="4" t="str">
        <f ca="1">INDIRECT(ADDRESS(MATCH($A30,'Deployment Sites'!$H$2:$H$31,0)+1,1,1,TRUE,"Deployment Sites"))</f>
        <v>G18</v>
      </c>
      <c r="C30" s="4" t="str">
        <f ca="1">INDIRECT(ADDRESS(MATCH(A30,'Deployment Sites'!$H$2:$H$31,0)+1,5,1,TRUE,"Deployment Sites"))</f>
        <v>APG</v>
      </c>
      <c r="D30" s="4">
        <f ca="1">INDIRECT(ADDRESS(MATCH($A30,'Deployment Sites'!$H$2:$H$31,0)+1,2,1,TRUE,"Deployment Sites"))</f>
        <v>41.296100000000003</v>
      </c>
      <c r="E30" s="4">
        <f ca="1">INDIRECT(ADDRESS(MATCH($A30,'Deployment Sites'!$H$2:$H$31,0)+1,3,1,TRUE,"Deployment Sites"))</f>
        <v>-124.93899999999999</v>
      </c>
      <c r="F30" s="4">
        <f ca="1">INDIRECT(ADDRESS(MATCH($A30,'Deployment Sites'!$H$2:$H$31,0)+1,4,1,TRUE,"Deployment Sites"))</f>
        <v>1466</v>
      </c>
      <c r="G30" s="9"/>
    </row>
    <row r="31" spans="1:7">
      <c r="G31" s="9"/>
    </row>
    <row r="32" spans="1:7">
      <c r="G32" s="9"/>
    </row>
    <row r="33" spans="1:7">
      <c r="A33" s="4">
        <v>11</v>
      </c>
      <c r="B33" s="4" t="str">
        <f ca="1">INDIRECT(ADDRESS(MATCH($A33,'Deployment Sites'!$H$2:$H$31,0)+1,1,1,TRUE,"Deployment Sites"))</f>
        <v>G10</v>
      </c>
      <c r="C33" s="4" t="str">
        <f ca="1">INDIRECT(ADDRESS(MATCH(A33,'Deployment Sites'!$H$2:$H$31,0)+1,5,1,TRUE,"Deployment Sites"))</f>
        <v>APG</v>
      </c>
      <c r="D33" s="4">
        <f ca="1">INDIRECT(ADDRESS(MATCH($A33,'Deployment Sites'!$H$2:$H$31,0)+1,2,1,TRUE,"Deployment Sites"))</f>
        <v>40.6783</v>
      </c>
      <c r="E33" s="4">
        <f ca="1">INDIRECT(ADDRESS(MATCH($A33,'Deployment Sites'!$H$2:$H$31,0)+1,3,1,TRUE,"Deployment Sites"))</f>
        <v>-125.5521</v>
      </c>
      <c r="F33" s="4">
        <f ca="1">INDIRECT(ADDRESS(MATCH($A33,'Deployment Sites'!$H$2:$H$31,0)+1,4,1,TRUE,"Deployment Sites"))</f>
        <v>2938</v>
      </c>
      <c r="G33" s="9"/>
    </row>
    <row r="34" spans="1:7">
      <c r="G34" s="9"/>
    </row>
    <row r="35" spans="1:7">
      <c r="G35" s="9"/>
    </row>
    <row r="36" spans="1:7">
      <c r="A36" s="4">
        <v>12</v>
      </c>
      <c r="B36" s="4" t="str">
        <f ca="1">INDIRECT(ADDRESS(MATCH($A36,'Deployment Sites'!$H$2:$H$31,0)+1,1,1,TRUE,"Deployment Sites"))</f>
        <v>G02</v>
      </c>
      <c r="C36" s="4" t="str">
        <f ca="1">INDIRECT(ADDRESS(MATCH(A36,'Deployment Sites'!$H$2:$H$31,0)+1,5,1,TRUE,"Deployment Sites"))</f>
        <v>APG</v>
      </c>
      <c r="D36" s="4">
        <f ca="1">INDIRECT(ADDRESS(MATCH($A36,'Deployment Sites'!$H$2:$H$31,0)+1,2,1,TRUE,"Deployment Sites"))</f>
        <v>40.0486</v>
      </c>
      <c r="E36" s="4">
        <f ca="1">INDIRECT(ADDRESS(MATCH($A36,'Deployment Sites'!$H$2:$H$31,0)+1,3,1,TRUE,"Deployment Sites"))</f>
        <v>-125.2989</v>
      </c>
      <c r="F36" s="4">
        <f ca="1">INDIRECT(ADDRESS(MATCH($A36,'Deployment Sites'!$H$2:$H$31,0)+1,4,1,TRUE,"Deployment Sites"))</f>
        <v>1904</v>
      </c>
      <c r="G36" s="9"/>
    </row>
    <row r="37" spans="1:7">
      <c r="G37" s="9"/>
    </row>
    <row r="38" spans="1:7">
      <c r="G38" s="9"/>
    </row>
    <row r="39" spans="1:7">
      <c r="A39" s="4">
        <v>13</v>
      </c>
      <c r="B39" s="4" t="str">
        <f ca="1">INDIRECT(ADDRESS(MATCH($A39,'Deployment Sites'!$H$2:$H$31,0)+1,1,1,TRUE,"Deployment Sites"))</f>
        <v>FS20</v>
      </c>
      <c r="C39" s="4" t="str">
        <f ca="1">INDIRECT(ADDRESS(MATCH(A39,'Deployment Sites'!$H$2:$H$31,0)+1,5,1,TRUE,"Deployment Sites"))</f>
        <v>APG</v>
      </c>
      <c r="D39" s="4">
        <f ca="1">INDIRECT(ADDRESS(MATCH($A39,'Deployment Sites'!$H$2:$H$31,0)+1,2,1,TRUE,"Deployment Sites"))</f>
        <v>40.388620000000003</v>
      </c>
      <c r="E39" s="4">
        <f ca="1">INDIRECT(ADDRESS(MATCH($A39,'Deployment Sites'!$H$2:$H$31,0)+1,3,1,TRUE,"Deployment Sites"))</f>
        <v>-125.03059</v>
      </c>
      <c r="F39" s="4">
        <f ca="1">INDIRECT(ADDRESS(MATCH($A39,'Deployment Sites'!$H$2:$H$31,0)+1,4,1,TRUE,"Deployment Sites"))</f>
        <v>2360</v>
      </c>
      <c r="G39" s="9"/>
    </row>
    <row r="40" spans="1:7">
      <c r="G40" s="9"/>
    </row>
    <row r="41" spans="1:7">
      <c r="G41" s="9"/>
    </row>
    <row r="42" spans="1:7">
      <c r="A42" s="4">
        <v>14</v>
      </c>
      <c r="B42" s="4" t="str">
        <f ca="1">INDIRECT(ADDRESS(MATCH($A42,'Deployment Sites'!$H$2:$H$31,0)+1,1,1,TRUE,"Deployment Sites"))</f>
        <v>FS10</v>
      </c>
      <c r="C42" s="4" t="str">
        <f ca="1">INDIRECT(ADDRESS(MATCH(A42,'Deployment Sites'!$H$2:$H$31,0)+1,5,1,TRUE,"Deployment Sites"))</f>
        <v>APG</v>
      </c>
      <c r="D42" s="4">
        <f ca="1">INDIRECT(ADDRESS(MATCH($A42,'Deployment Sites'!$H$2:$H$31,0)+1,2,1,TRUE,"Deployment Sites"))</f>
        <v>40.432510000000001</v>
      </c>
      <c r="E42" s="4">
        <f ca="1">INDIRECT(ADDRESS(MATCH($A42,'Deployment Sites'!$H$2:$H$31,0)+1,3,1,TRUE,"Deployment Sites"))</f>
        <v>-124.69306</v>
      </c>
      <c r="F42" s="4">
        <f ca="1">INDIRECT(ADDRESS(MATCH($A42,'Deployment Sites'!$H$2:$H$31,0)+1,4,1,TRUE,"Deployment Sites"))</f>
        <v>1100</v>
      </c>
      <c r="G42" s="9"/>
    </row>
    <row r="43" spans="1:7">
      <c r="G43" s="9"/>
    </row>
    <row r="44" spans="1:7">
      <c r="G44" s="9"/>
    </row>
    <row r="45" spans="1:7">
      <c r="A45" s="4">
        <v>15</v>
      </c>
      <c r="B45" s="4" t="str">
        <f ca="1">INDIRECT(ADDRESS(MATCH($A45,'Deployment Sites'!$H$2:$H$31,0)+1,1,1,TRUE,"Deployment Sites"))</f>
        <v>FS11</v>
      </c>
      <c r="C45" s="4" t="str">
        <f ca="1">INDIRECT(ADDRESS(MATCH(A45,'Deployment Sites'!$H$2:$H$31,0)+1,5,1,TRUE,"Deployment Sites"))</f>
        <v>TRM</v>
      </c>
      <c r="D45" s="4">
        <f ca="1">INDIRECT(ADDRESS(MATCH($A45,'Deployment Sites'!$H$2:$H$31,0)+1,2,1,TRUE,"Deployment Sites"))</f>
        <v>40.429000000000002</v>
      </c>
      <c r="E45" s="4">
        <f ca="1">INDIRECT(ADDRESS(MATCH($A45,'Deployment Sites'!$H$2:$H$31,0)+1,3,1,TRUE,"Deployment Sites"))</f>
        <v>-124.5775</v>
      </c>
      <c r="F45" s="4">
        <f ca="1">INDIRECT(ADDRESS(MATCH($A45,'Deployment Sites'!$H$2:$H$31,0)+1,4,1,TRUE,"Deployment Sites"))</f>
        <v>120</v>
      </c>
      <c r="G45" s="9"/>
    </row>
    <row r="46" spans="1:7">
      <c r="G46" s="9"/>
    </row>
    <row r="47" spans="1:7">
      <c r="G47" s="9"/>
    </row>
    <row r="48" spans="1:7">
      <c r="A48" s="4">
        <v>16</v>
      </c>
      <c r="B48" s="4" t="str">
        <f ca="1">INDIRECT(ADDRESS(MATCH($A48,'Deployment Sites'!$H$2:$H$31,0)+1,1,1,TRUE,"Deployment Sites"))</f>
        <v>FS12</v>
      </c>
      <c r="C48" s="4" t="str">
        <f ca="1">INDIRECT(ADDRESS(MATCH(A48,'Deployment Sites'!$H$2:$H$31,0)+1,5,1,TRUE,"Deployment Sites"))</f>
        <v>TRM</v>
      </c>
      <c r="D48" s="4">
        <f ca="1">INDIRECT(ADDRESS(MATCH($A48,'Deployment Sites'!$H$2:$H$31,0)+1,2,1,TRUE,"Deployment Sites"))</f>
        <v>40.427250000000001</v>
      </c>
      <c r="E48" s="4">
        <f ca="1">INDIRECT(ADDRESS(MATCH($A48,'Deployment Sites'!$H$2:$H$31,0)+1,3,1,TRUE,"Deployment Sites"))</f>
        <v>-124.49124999999999</v>
      </c>
      <c r="F48" s="4">
        <f ca="1">INDIRECT(ADDRESS(MATCH($A48,'Deployment Sites'!$H$2:$H$31,0)+1,4,1,TRUE,"Deployment Sites"))</f>
        <v>50</v>
      </c>
      <c r="G48" s="9"/>
    </row>
    <row r="49" spans="1:7">
      <c r="G49" s="9"/>
    </row>
    <row r="50" spans="1:7">
      <c r="G50" s="9"/>
    </row>
    <row r="51" spans="1:7">
      <c r="A51" s="4">
        <v>17</v>
      </c>
      <c r="B51" s="4" t="str">
        <f ca="1">INDIRECT(ADDRESS(MATCH($A51,'Deployment Sites'!$H$2:$H$31,0)+1,1,1,TRUE,"Deployment Sites"))</f>
        <v>FS13</v>
      </c>
      <c r="C51" s="4" t="str">
        <f ca="1">INDIRECT(ADDRESS(MATCH(A51,'Deployment Sites'!$H$2:$H$31,0)+1,5,1,TRUE,"Deployment Sites"))</f>
        <v>APG</v>
      </c>
      <c r="D51" s="4">
        <f ca="1">INDIRECT(ADDRESS(MATCH($A51,'Deployment Sites'!$H$2:$H$31,0)+1,2,1,TRUE,"Deployment Sites"))</f>
        <v>40.49391</v>
      </c>
      <c r="E51" s="4">
        <f ca="1">INDIRECT(ADDRESS(MATCH($A51,'Deployment Sites'!$H$2:$H$31,0)+1,3,1,TRUE,"Deployment Sites"))</f>
        <v>-124.80519</v>
      </c>
      <c r="F51" s="4">
        <f ca="1">INDIRECT(ADDRESS(MATCH($A51,'Deployment Sites'!$H$2:$H$31,0)+1,4,1,TRUE,"Deployment Sites"))</f>
        <v>2270</v>
      </c>
      <c r="G51" s="9"/>
    </row>
    <row r="52" spans="1:7">
      <c r="G52" s="9"/>
    </row>
    <row r="53" spans="1:7">
      <c r="G53" s="9"/>
    </row>
    <row r="54" spans="1:7">
      <c r="A54" s="4">
        <v>18</v>
      </c>
      <c r="B54" s="4" t="str">
        <f ca="1">INDIRECT(ADDRESS(MATCH($A54,'Deployment Sites'!$H$2:$H$31,0)+1,1,1,TRUE,"Deployment Sites"))</f>
        <v>FS15</v>
      </c>
      <c r="C54" s="4" t="str">
        <f ca="1">INDIRECT(ADDRESS(MATCH(A54,'Deployment Sites'!$H$2:$H$31,0)+1,5,1,TRUE,"Deployment Sites"))</f>
        <v>TRM</v>
      </c>
      <c r="D54" s="4">
        <f ca="1">INDIRECT(ADDRESS(MATCH($A54,'Deployment Sites'!$H$2:$H$31,0)+1,2,1,TRUE,"Deployment Sites"))</f>
        <v>40.48865</v>
      </c>
      <c r="E54" s="4">
        <f ca="1">INDIRECT(ADDRESS(MATCH($A54,'Deployment Sites'!$H$2:$H$31,0)+1,3,1,TRUE,"Deployment Sites"))</f>
        <v>-124.49355</v>
      </c>
      <c r="F54" s="4">
        <f ca="1">INDIRECT(ADDRESS(MATCH($A54,'Deployment Sites'!$H$2:$H$31,0)+1,4,1,TRUE,"Deployment Sites"))</f>
        <v>30</v>
      </c>
      <c r="G54" s="9"/>
    </row>
    <row r="55" spans="1:7">
      <c r="G55" s="9"/>
    </row>
    <row r="56" spans="1:7">
      <c r="G56" s="9"/>
    </row>
    <row r="57" spans="1:7">
      <c r="A57" s="4">
        <v>19</v>
      </c>
      <c r="B57" s="4" t="str">
        <f ca="1">INDIRECT(ADDRESS(MATCH($A57,'Deployment Sites'!$H$2:$H$31,0)+1,1,1,TRUE,"Deployment Sites"))</f>
        <v>FS16</v>
      </c>
      <c r="C57" s="4" t="str">
        <f ca="1">INDIRECT(ADDRESS(MATCH(A57,'Deployment Sites'!$H$2:$H$31,0)+1,5,1,TRUE,"Deployment Sites"))</f>
        <v>APG</v>
      </c>
      <c r="D57" s="4">
        <f ca="1">INDIRECT(ADDRESS(MATCH($A57,'Deployment Sites'!$H$2:$H$31,0)+1,2,1,TRUE,"Deployment Sites"))</f>
        <v>40.536859999999997</v>
      </c>
      <c r="E57" s="4">
        <f ca="1">INDIRECT(ADDRESS(MATCH($A57,'Deployment Sites'!$H$2:$H$31,0)+1,3,1,TRUE,"Deployment Sites"))</f>
        <v>-124.73963000000001</v>
      </c>
      <c r="F57" s="4">
        <f ca="1">INDIRECT(ADDRESS(MATCH($A57,'Deployment Sites'!$H$2:$H$31,0)+1,4,1,TRUE,"Deployment Sites"))</f>
        <v>1050</v>
      </c>
      <c r="G57" s="9"/>
    </row>
    <row r="58" spans="1:7">
      <c r="G58" s="9"/>
    </row>
    <row r="59" spans="1:7">
      <c r="G59" s="9"/>
    </row>
    <row r="60" spans="1:7">
      <c r="A60" s="4">
        <v>20</v>
      </c>
      <c r="B60" s="4" t="str">
        <f ca="1">INDIRECT(ADDRESS(MATCH($A60,'Deployment Sites'!$H$2:$H$31,0)+1,1,1,TRUE,"Deployment Sites"))</f>
        <v>FS17</v>
      </c>
      <c r="C60" s="4" t="str">
        <f ca="1">INDIRECT(ADDRESS(MATCH(A60,'Deployment Sites'!$H$2:$H$31,0)+1,5,1,TRUE,"Deployment Sites"))</f>
        <v>TRM</v>
      </c>
      <c r="D60" s="4">
        <f ca="1">INDIRECT(ADDRESS(MATCH($A60,'Deployment Sites'!$H$2:$H$31,0)+1,2,1,TRUE,"Deployment Sites"))</f>
        <v>40.559640000000002</v>
      </c>
      <c r="E60" s="4">
        <f ca="1">INDIRECT(ADDRESS(MATCH($A60,'Deployment Sites'!$H$2:$H$31,0)+1,3,1,TRUE,"Deployment Sites"))</f>
        <v>-124.59705</v>
      </c>
      <c r="F60" s="4">
        <f ca="1">INDIRECT(ADDRESS(MATCH($A60,'Deployment Sites'!$H$2:$H$31,0)+1,4,1,TRUE,"Deployment Sites"))</f>
        <v>150</v>
      </c>
      <c r="G60" s="9"/>
    </row>
    <row r="61" spans="1:7">
      <c r="G61" s="9"/>
    </row>
    <row r="62" spans="1:7">
      <c r="G62" s="9"/>
    </row>
    <row r="63" spans="1:7">
      <c r="A63" s="4">
        <v>21</v>
      </c>
      <c r="B63" s="4" t="str">
        <f ca="1">INDIRECT(ADDRESS(MATCH($A63,'Deployment Sites'!$H$2:$H$31,0)+1,1,1,TRUE,"Deployment Sites"))</f>
        <v>FS18</v>
      </c>
      <c r="C63" s="4" t="str">
        <f ca="1">INDIRECT(ADDRESS(MATCH(A63,'Deployment Sites'!$H$2:$H$31,0)+1,5,1,TRUE,"Deployment Sites"))</f>
        <v>TRM</v>
      </c>
      <c r="D63" s="4">
        <f ca="1">INDIRECT(ADDRESS(MATCH($A63,'Deployment Sites'!$H$2:$H$31,0)+1,2,1,TRUE,"Deployment Sites"))</f>
        <v>40.568390000000001</v>
      </c>
      <c r="E63" s="4">
        <f ca="1">INDIRECT(ADDRESS(MATCH($A63,'Deployment Sites'!$H$2:$H$31,0)+1,3,1,TRUE,"Deployment Sites"))</f>
        <v>-124.5016</v>
      </c>
      <c r="F63" s="4">
        <f ca="1">INDIRECT(ADDRESS(MATCH($A63,'Deployment Sites'!$H$2:$H$31,0)+1,4,1,TRUE,"Deployment Sites"))</f>
        <v>110</v>
      </c>
      <c r="G63" s="9"/>
    </row>
    <row r="64" spans="1:7">
      <c r="G64" s="9"/>
    </row>
    <row r="65" spans="1:7">
      <c r="G65" s="9"/>
    </row>
    <row r="66" spans="1:7">
      <c r="A66" s="4">
        <v>22</v>
      </c>
      <c r="B66" s="4" t="str">
        <f ca="1">INDIRECT(ADDRESS(MATCH($A66,'Deployment Sites'!$H$2:$H$31,0)+1,1,1,TRUE,"Deployment Sites"))</f>
        <v>FS19</v>
      </c>
      <c r="C66" s="4" t="str">
        <f ca="1">INDIRECT(ADDRESS(MATCH(A66,'Deployment Sites'!$H$2:$H$31,0)+1,5,1,TRUE,"Deployment Sites"))</f>
        <v>TRM</v>
      </c>
      <c r="D66" s="4">
        <f ca="1">INDIRECT(ADDRESS(MATCH($A66,'Deployment Sites'!$H$2:$H$31,0)+1,2,1,TRUE,"Deployment Sites"))</f>
        <v>40.627920000000003</v>
      </c>
      <c r="E66" s="4">
        <f ca="1">INDIRECT(ADDRESS(MATCH($A66,'Deployment Sites'!$H$2:$H$31,0)+1,3,1,TRUE,"Deployment Sites"))</f>
        <v>-124.4671</v>
      </c>
      <c r="F66" s="4">
        <f ca="1">INDIRECT(ADDRESS(MATCH($A66,'Deployment Sites'!$H$2:$H$31,0)+1,4,1,TRUE,"Deployment Sites"))</f>
        <v>90</v>
      </c>
      <c r="G66" s="9"/>
    </row>
    <row r="67" spans="1:7">
      <c r="G67" s="9"/>
    </row>
    <row r="68" spans="1:7">
      <c r="G68" s="9"/>
    </row>
    <row r="69" spans="1:7">
      <c r="A69" s="4">
        <v>23</v>
      </c>
      <c r="B69" s="4" t="str">
        <f ca="1">INDIRECT(ADDRESS(MATCH($A69,'Deployment Sites'!$H$2:$H$31,0)+1,1,1,TRUE,"Deployment Sites"))</f>
        <v>FS03</v>
      </c>
      <c r="C69" s="4" t="str">
        <f ca="1">INDIRECT(ADDRESS(MATCH(A69,'Deployment Sites'!$H$2:$H$31,0)+1,5,1,TRUE,"Deployment Sites"))</f>
        <v>TRM</v>
      </c>
      <c r="D69" s="4">
        <f ca="1">INDIRECT(ADDRESS(MATCH($A69,'Deployment Sites'!$H$2:$H$31,0)+1,2,1,TRUE,"Deployment Sites"))</f>
        <v>40.273490000000002</v>
      </c>
      <c r="E69" s="4">
        <f ca="1">INDIRECT(ADDRESS(MATCH($A69,'Deployment Sites'!$H$2:$H$31,0)+1,3,1,TRUE,"Deployment Sites"))</f>
        <v>-124.65225</v>
      </c>
      <c r="F69" s="4">
        <f ca="1">INDIRECT(ADDRESS(MATCH($A69,'Deployment Sites'!$H$2:$H$31,0)+1,4,1,TRUE,"Deployment Sites"))</f>
        <v>390</v>
      </c>
      <c r="G69" s="9"/>
    </row>
    <row r="70" spans="1:7">
      <c r="G70" s="9"/>
    </row>
    <row r="71" spans="1:7">
      <c r="G71" s="9"/>
    </row>
    <row r="72" spans="1:7">
      <c r="A72" s="4">
        <v>24</v>
      </c>
      <c r="B72" s="4" t="str">
        <f ca="1">INDIRECT(ADDRESS(MATCH($A72,'Deployment Sites'!$H$2:$H$31,0)+1,1,1,TRUE,"Deployment Sites"))</f>
        <v>FS04</v>
      </c>
      <c r="C72" s="4" t="str">
        <f ca="1">INDIRECT(ADDRESS(MATCH(A72,'Deployment Sites'!$H$2:$H$31,0)+1,5,1,TRUE,"Deployment Sites"))</f>
        <v>TRM</v>
      </c>
      <c r="D72" s="4">
        <f ca="1">INDIRECT(ADDRESS(MATCH($A72,'Deployment Sites'!$H$2:$H$31,0)+1,2,1,TRUE,"Deployment Sites"))</f>
        <v>40.244459999999997</v>
      </c>
      <c r="E72" s="4">
        <f ca="1">INDIRECT(ADDRESS(MATCH($A72,'Deployment Sites'!$H$2:$H$31,0)+1,3,1,TRUE,"Deployment Sites"))</f>
        <v>-124.50964999999999</v>
      </c>
      <c r="F72" s="4">
        <f ca="1">INDIRECT(ADDRESS(MATCH($A72,'Deployment Sites'!$H$2:$H$31,0)+1,4,1,TRUE,"Deployment Sites"))</f>
        <v>150</v>
      </c>
      <c r="G72" s="9"/>
    </row>
    <row r="73" spans="1:7">
      <c r="G73" s="9"/>
    </row>
    <row r="74" spans="1:7">
      <c r="G74" s="9"/>
    </row>
    <row r="75" spans="1:7">
      <c r="A75" s="4">
        <v>25</v>
      </c>
      <c r="B75" s="4" t="str">
        <f ca="1">INDIRECT(ADDRESS(MATCH($A75,'Deployment Sites'!$H$2:$H$31,0)+1,1,1,TRUE,"Deployment Sites"))</f>
        <v>FS08</v>
      </c>
      <c r="C75" s="4" t="str">
        <f ca="1">INDIRECT(ADDRESS(MATCH(A75,'Deployment Sites'!$H$2:$H$31,0)+1,5,1,TRUE,"Deployment Sites"))</f>
        <v>TRM</v>
      </c>
      <c r="D75" s="4">
        <f ca="1">INDIRECT(ADDRESS(MATCH($A75,'Deployment Sites'!$H$2:$H$31,0)+1,2,1,TRUE,"Deployment Sites"))</f>
        <v>40.336790000000001</v>
      </c>
      <c r="E75" s="4">
        <f ca="1">INDIRECT(ADDRESS(MATCH($A75,'Deployment Sites'!$H$2:$H$31,0)+1,3,1,TRUE,"Deployment Sites"))</f>
        <v>-124.4602</v>
      </c>
      <c r="F75" s="4">
        <f ca="1">INDIRECT(ADDRESS(MATCH($A75,'Deployment Sites'!$H$2:$H$31,0)+1,4,1,TRUE,"Deployment Sites"))</f>
        <v>110</v>
      </c>
      <c r="G75" s="9"/>
    </row>
    <row r="76" spans="1:7">
      <c r="G76" s="9"/>
    </row>
    <row r="77" spans="1:7">
      <c r="G77" s="9"/>
    </row>
    <row r="78" spans="1:7">
      <c r="A78" s="4">
        <v>26</v>
      </c>
      <c r="B78" s="4" t="str">
        <f ca="1">INDIRECT(ADDRESS(MATCH($A78,'Deployment Sites'!$H$2:$H$31,0)+1,1,1,TRUE,"Deployment Sites"))</f>
        <v>G09</v>
      </c>
      <c r="C78" s="4" t="str">
        <f ca="1">INDIRECT(ADDRESS(MATCH(A78,'Deployment Sites'!$H$2:$H$31,0)+1,5,1,TRUE,"Deployment Sites"))</f>
        <v>TRM</v>
      </c>
      <c r="D78" s="4">
        <f ca="1">INDIRECT(ADDRESS(MATCH($A78,'Deployment Sites'!$H$2:$H$31,0)+1,2,1,TRUE,"Deployment Sites"))</f>
        <v>40.664999999999999</v>
      </c>
      <c r="E78" s="4">
        <f ca="1">INDIRECT(ADDRESS(MATCH($A78,'Deployment Sites'!$H$2:$H$31,0)+1,3,1,TRUE,"Deployment Sites"))</f>
        <v>-124.7272</v>
      </c>
      <c r="F78" s="4">
        <f ca="1">INDIRECT(ADDRESS(MATCH($A78,'Deployment Sites'!$H$2:$H$31,0)+1,4,1,TRUE,"Deployment Sites"))</f>
        <v>704</v>
      </c>
      <c r="G78" s="9"/>
    </row>
    <row r="79" spans="1:7">
      <c r="G79" s="9"/>
    </row>
    <row r="80" spans="1:7">
      <c r="G80" s="9"/>
    </row>
    <row r="81" spans="1:7">
      <c r="A81" s="4">
        <v>27</v>
      </c>
      <c r="B81" s="4" t="str">
        <f ca="1">INDIRECT(ADDRESS(MATCH($A81,'Deployment Sites'!$H$2:$H$31,0)+1,1,1,TRUE,"Deployment Sites"))</f>
        <v>FS07</v>
      </c>
      <c r="C81" s="4" t="str">
        <f ca="1">INDIRECT(ADDRESS(MATCH(A81,'Deployment Sites'!$H$2:$H$31,0)+1,5,1,TRUE,"Deployment Sites"))</f>
        <v>APG</v>
      </c>
      <c r="D81" s="4">
        <f ca="1">INDIRECT(ADDRESS(MATCH($A81,'Deployment Sites'!$H$2:$H$31,0)+1,2,1,TRUE,"Deployment Sites"))</f>
        <v>40.336790000000001</v>
      </c>
      <c r="E81" s="4">
        <f ca="1">INDIRECT(ADDRESS(MATCH($A81,'Deployment Sites'!$H$2:$H$31,0)+1,3,1,TRUE,"Deployment Sites"))</f>
        <v>-124.658</v>
      </c>
      <c r="F81" s="4">
        <f ca="1">INDIRECT(ADDRESS(MATCH($A81,'Deployment Sites'!$H$2:$H$31,0)+1,4,1,TRUE,"Deployment Sites"))</f>
        <v>1270</v>
      </c>
      <c r="G81" s="9"/>
    </row>
    <row r="82" spans="1:7">
      <c r="G82" s="9"/>
    </row>
    <row r="83" spans="1:7">
      <c r="G83" s="9"/>
    </row>
    <row r="84" spans="1:7">
      <c r="A84" s="4">
        <v>28</v>
      </c>
      <c r="B84" s="4" t="str">
        <f ca="1">INDIRECT(ADDRESS(MATCH($A84,'Deployment Sites'!$H$2:$H$31,0)+1,1,1,TRUE,"Deployment Sites"))</f>
        <v>FS02</v>
      </c>
      <c r="C84" s="4" t="str">
        <f ca="1">INDIRECT(ADDRESS(MATCH(A84,'Deployment Sites'!$H$2:$H$31,0)+1,5,1,TRUE,"Deployment Sites"))</f>
        <v>APG</v>
      </c>
      <c r="D84" s="4">
        <f ca="1">INDIRECT(ADDRESS(MATCH($A84,'Deployment Sites'!$H$2:$H$31,0)+1,2,1,TRUE,"Deployment Sites"))</f>
        <v>40.320529999999998</v>
      </c>
      <c r="E84" s="4">
        <f ca="1">INDIRECT(ADDRESS(MATCH($A84,'Deployment Sites'!$H$2:$H$31,0)+1,3,1,TRUE,"Deployment Sites"))</f>
        <v>-124.80001</v>
      </c>
      <c r="F84" s="4">
        <f ca="1">INDIRECT(ADDRESS(MATCH($A84,'Deployment Sites'!$H$2:$H$31,0)+1,4,1,TRUE,"Deployment Sites"))</f>
        <v>1000</v>
      </c>
      <c r="G84" s="9"/>
    </row>
    <row r="85" spans="1:7">
      <c r="G85" s="9"/>
    </row>
    <row r="86" spans="1:7">
      <c r="G86" s="9"/>
    </row>
    <row r="87" spans="1:7">
      <c r="A87" s="4">
        <v>29</v>
      </c>
      <c r="B87" s="4" t="str">
        <f ca="1">INDIRECT(ADDRESS(MATCH($A87,'Deployment Sites'!$H$2:$H$31,0)+1,1,1,TRUE,"Deployment Sites"))</f>
        <v>G17</v>
      </c>
      <c r="C87" s="4" t="str">
        <f ca="1">INDIRECT(ADDRESS(MATCH(A87,'Deployment Sites'!$H$2:$H$31,0)+1,5,1,TRUE,"Deployment Sites"))</f>
        <v>TRM</v>
      </c>
      <c r="D87" s="4">
        <f ca="1">INDIRECT(ADDRESS(MATCH($A87,'Deployment Sites'!$H$2:$H$31,0)+1,2,1,TRUE,"Deployment Sites"))</f>
        <v>41.283900000000003</v>
      </c>
      <c r="E87" s="4">
        <f ca="1">INDIRECT(ADDRESS(MATCH($A87,'Deployment Sites'!$H$2:$H$31,0)+1,3,1,TRUE,"Deployment Sites"))</f>
        <v>-124.3441</v>
      </c>
      <c r="F87" s="4">
        <f ca="1">INDIRECT(ADDRESS(MATCH($A87,'Deployment Sites'!$H$2:$H$31,0)+1,4,1,TRUE,"Deployment Sites"))</f>
        <v>123</v>
      </c>
      <c r="G87" s="9"/>
    </row>
    <row r="88" spans="1:7">
      <c r="G88" s="9"/>
    </row>
    <row r="89" spans="1:7">
      <c r="G89" s="9"/>
    </row>
    <row r="90" spans="1:7">
      <c r="A90" s="4">
        <v>30</v>
      </c>
      <c r="B90" s="4" t="str">
        <f ca="1">INDIRECT(ADDRESS(MATCH($A90,'Deployment Sites'!$H$2:$H$31,0)+1,1,1,TRUE,"Deployment Sites"))</f>
        <v>G25</v>
      </c>
      <c r="C90" s="4" t="str">
        <f ca="1">INDIRECT(ADDRESS(MATCH(A90,'Deployment Sites'!$H$2:$H$31,0)+1,5,1,TRUE,"Deployment Sites"))</f>
        <v>TRM</v>
      </c>
      <c r="D90" s="4">
        <f ca="1">INDIRECT(ADDRESS(MATCH($A90,'Deployment Sites'!$H$2:$H$31,0)+1,2,1,TRUE,"Deployment Sites"))</f>
        <v>41.916899999999998</v>
      </c>
      <c r="E90" s="4">
        <f ca="1">INDIRECT(ADDRESS(MATCH($A90,'Deployment Sites'!$H$2:$H$31,0)+1,3,1,TRUE,"Deployment Sites"))</f>
        <v>-124.5673</v>
      </c>
      <c r="F90" s="4">
        <f ca="1">INDIRECT(ADDRESS(MATCH($A90,'Deployment Sites'!$H$2:$H$31,0)+1,4,1,TRUE,"Deployment Sites"))</f>
        <v>358</v>
      </c>
      <c r="G90" s="9"/>
    </row>
    <row r="91" spans="1:7">
      <c r="G91" s="9"/>
    </row>
    <row r="101" spans="1:18" s="10" customFormat="1"/>
    <row r="105" spans="1:18">
      <c r="K105" s="8"/>
    </row>
    <row r="106" spans="1:18">
      <c r="K106" s="8"/>
    </row>
    <row r="107" spans="1:18">
      <c r="K107" s="8"/>
    </row>
    <row r="108" spans="1:18">
      <c r="K108" s="8"/>
    </row>
    <row r="110" spans="1:18">
      <c r="I110" s="12"/>
      <c r="J110" s="12"/>
      <c r="K110" s="12"/>
      <c r="L110" s="12"/>
      <c r="M110" s="12"/>
      <c r="N110" s="12"/>
      <c r="O110" s="12"/>
      <c r="P110" s="12"/>
      <c r="Q110" s="12"/>
      <c r="R110" s="12"/>
    </row>
    <row r="111" spans="1:18">
      <c r="A111" s="11"/>
      <c r="B111" s="11"/>
      <c r="C111" s="11"/>
      <c r="D111" s="11"/>
      <c r="F111" s="11"/>
      <c r="G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</row>
    <row r="112" spans="1:18" s="12" customFormat="1">
      <c r="A112" s="4"/>
      <c r="B112" s="4"/>
      <c r="C112" s="4"/>
      <c r="D112" s="4"/>
      <c r="E112" s="4"/>
      <c r="F112" s="4"/>
      <c r="G112" s="4"/>
      <c r="H112" s="4"/>
    </row>
    <row r="113" spans="1:18" s="11" customFormat="1">
      <c r="A113" s="12"/>
      <c r="B113" s="12"/>
      <c r="C113" s="12"/>
      <c r="D113" s="12"/>
      <c r="E113" s="4"/>
      <c r="F113" s="12"/>
      <c r="G113" s="12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s="12" customFormat="1">
      <c r="A114" s="4"/>
      <c r="B114" s="4"/>
      <c r="C114" s="4"/>
      <c r="D114" s="4"/>
      <c r="E114" s="4"/>
      <c r="F114" s="4"/>
      <c r="G114" s="4"/>
      <c r="H114" s="4"/>
      <c r="I114" s="11"/>
      <c r="J114" s="11"/>
      <c r="K114" s="11"/>
      <c r="L114" s="11"/>
      <c r="M114" s="11"/>
      <c r="N114" s="11"/>
      <c r="O114" s="11"/>
      <c r="P114" s="11"/>
      <c r="Q114" s="11"/>
      <c r="R114" s="11"/>
    </row>
    <row r="115" spans="1:18">
      <c r="A115" s="11"/>
      <c r="B115" s="11"/>
      <c r="C115" s="11"/>
      <c r="D115" s="11"/>
      <c r="F115" s="11"/>
      <c r="G115" s="11"/>
    </row>
    <row r="116" spans="1:18" s="11" customForma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23" spans="1:18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</row>
    <row r="125" spans="1:18" s="13" customForma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</sheetData>
  <phoneticPr fontId="10" type="noConversion"/>
  <pageMargins left="0.75" right="0.75" top="1" bottom="1" header="0.5" footer="0.5"/>
  <pageSetup scale="35" orientation="portrait" horizontalDpi="4294967292" verticalDpi="4294967292"/>
  <extLst>
    <ext xmlns:mx="http://schemas.microsoft.com/office/mac/excel/2008/main" uri="http://schemas.microsoft.com/office/mac/excel/2008/main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Deployment Sites</vt:lpstr>
      <vt:lpstr>Cruise Time with Survey</vt:lpstr>
      <vt:lpstr>Map</vt:lpstr>
    </vt:vector>
  </TitlesOfParts>
  <Company>University of Oregon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Emilie Hooft</dc:creator>
  <cp:lastModifiedBy>Anne Trehu</cp:lastModifiedBy>
  <cp:lastPrinted>2013-03-06T16:10:11Z</cp:lastPrinted>
  <dcterms:created xsi:type="dcterms:W3CDTF">2012-03-20T19:57:10Z</dcterms:created>
  <dcterms:modified xsi:type="dcterms:W3CDTF">2013-03-06T16:26:44Z</dcterms:modified>
</cp:coreProperties>
</file>